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00" windowHeight="8715" firstSheet="1" activeTab="1"/>
  </bookViews>
  <sheets>
    <sheet name="000000" sheetId="1" state="veryHidden" r:id="rId1"/>
    <sheet name="配電盤・分電盤" sheetId="2" r:id="rId2"/>
    <sheet name="制御盤" sheetId="3" r:id="rId3"/>
  </sheets>
  <definedNames/>
  <calcPr fullCalcOnLoad="1"/>
</workbook>
</file>

<file path=xl/sharedStrings.xml><?xml version="1.0" encoding="utf-8"?>
<sst xmlns="http://schemas.openxmlformats.org/spreadsheetml/2006/main" count="99" uniqueCount="69">
  <si>
    <t>計</t>
  </si>
  <si>
    <t>番号</t>
  </si>
  <si>
    <t>素材単価</t>
  </si>
  <si>
    <t>雑材率</t>
  </si>
  <si>
    <t>その他</t>
  </si>
  <si>
    <t>低減率</t>
  </si>
  <si>
    <t>複合単価計算書</t>
  </si>
  <si>
    <t>低圧配電盤・分電盤類</t>
  </si>
  <si>
    <t>電工単価＝</t>
  </si>
  <si>
    <t xml:space="preserve">  その他率=</t>
  </si>
  <si>
    <t>据付費のみ</t>
  </si>
  <si>
    <t>配電盤</t>
  </si>
  <si>
    <t xml:space="preserve">  ＭＣＢの個数</t>
  </si>
  <si>
    <t>歩掛</t>
  </si>
  <si>
    <t>摘要</t>
  </si>
  <si>
    <t>電工</t>
  </si>
  <si>
    <t>分電盤</t>
  </si>
  <si>
    <t xml:space="preserve">   1P</t>
  </si>
  <si>
    <t>2P</t>
  </si>
  <si>
    <t>3P</t>
  </si>
  <si>
    <t>MCB</t>
  </si>
  <si>
    <t>人員</t>
  </si>
  <si>
    <t xml:space="preserve"> 複合単価</t>
  </si>
  <si>
    <t>修正表</t>
  </si>
  <si>
    <t>名  称</t>
  </si>
  <si>
    <t>30A</t>
  </si>
  <si>
    <t>50A</t>
  </si>
  <si>
    <t>100A</t>
  </si>
  <si>
    <t>225A</t>
  </si>
  <si>
    <t>４Ｐ開閉器は、３Ｐ開閉器の電工歩掛りを１．３倍して用いる。</t>
  </si>
  <si>
    <t>開閉器箱及び配分電盤の歩掛りは、盤ごとに算出する。</t>
  </si>
  <si>
    <t>算出人員が、３人未満の場合は、実数人員とし、３人以上の場合は、修正値とする。</t>
  </si>
  <si>
    <t>№</t>
  </si>
  <si>
    <t>№</t>
  </si>
  <si>
    <t>2.2kW以下</t>
  </si>
  <si>
    <t>3.7kW以下</t>
  </si>
  <si>
    <t>5.5kW以下</t>
  </si>
  <si>
    <t>7.5kW以下</t>
  </si>
  <si>
    <t>制御盤</t>
  </si>
  <si>
    <t>11kW以下</t>
  </si>
  <si>
    <t>15kW以下</t>
  </si>
  <si>
    <t>22kW以下</t>
  </si>
  <si>
    <t>30kW以下</t>
  </si>
  <si>
    <t>37kW以下</t>
  </si>
  <si>
    <t>45kW以下</t>
  </si>
  <si>
    <t>回路数</t>
  </si>
  <si>
    <t>算出人員が、2.5人未満の場合は、実数人員とし、2.5人以上の場合は、修正値とする。</t>
  </si>
  <si>
    <t>同一回路の自動交互運転等の場合は、電工費の歩掛りを1.5倍して用いる。</t>
  </si>
  <si>
    <t>制御盤の電工の歩掛りは、盤ごとに算出する。</t>
  </si>
  <si>
    <t>修正表特記</t>
  </si>
  <si>
    <t>算出人員：24.0人以上～40.0人未満の場合は、歩掛の計×0.6倍を採用する。</t>
  </si>
  <si>
    <t>算出人員：44.0人以上～69.0人未満の場合は、歩掛の計×0.55倍を採用する。</t>
  </si>
  <si>
    <t>算出人員：76.0人以上の場合は、歩掛の計×0.5倍を採用する。</t>
  </si>
  <si>
    <t>動力盤</t>
  </si>
  <si>
    <t>平成19年度労務単価</t>
  </si>
  <si>
    <t>1L-1</t>
  </si>
  <si>
    <t>自動</t>
  </si>
  <si>
    <t>に個数を入力</t>
  </si>
  <si>
    <t>単価入力</t>
  </si>
  <si>
    <t>1L-2</t>
  </si>
  <si>
    <t>1L-3</t>
  </si>
  <si>
    <t>EPA シート　複合単価計算書サンプル</t>
  </si>
  <si>
    <t>1M-1</t>
  </si>
  <si>
    <t>右修正表は、自動的に適用する。</t>
  </si>
  <si>
    <t>=IF(W7=0,"0",IF(W7&lt;3,W7,LOOKUP(W7,$AE$6:$AE$20,$AF$6:$AF$20)))</t>
  </si>
  <si>
    <t>据付費のみ</t>
  </si>
  <si>
    <t>1M-2</t>
  </si>
  <si>
    <t>1M-3</t>
  </si>
  <si>
    <t>2M-1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</si>
</sst>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0.000"/>
    <numFmt numFmtId="178" formatCode="\(#,###\);;#,###"/>
    <numFmt numFmtId="179" formatCode="#,##0.000;[Red]\-#,##0.000"/>
    <numFmt numFmtId="180" formatCode="#,##0_);[Red]\(#,##0\)"/>
    <numFmt numFmtId="181" formatCode="#,##0;&quot;▲ &quot;#,##0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_ "/>
    <numFmt numFmtId="185" formatCode="0.00_ "/>
    <numFmt numFmtId="186" formatCode="0.0_ "/>
  </numFmts>
  <fonts count="9">
    <font>
      <sz val="10"/>
      <name val="ＭＳ 明朝"/>
      <family val="1"/>
    </font>
    <font>
      <sz val="11"/>
      <name val="ＭＳ Ｐゴシック"/>
      <family val="3"/>
    </font>
    <font>
      <sz val="11"/>
      <name val="明朝"/>
      <family val="1"/>
    </font>
    <font>
      <sz val="10"/>
      <name val="MS UI Gothic"/>
      <family val="3"/>
    </font>
    <font>
      <sz val="12"/>
      <name val="MS UI Gothic"/>
      <family val="3"/>
    </font>
    <font>
      <sz val="11"/>
      <name val="MS UI Gothic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11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07">
    <xf numFmtId="0" fontId="0" fillId="0" borderId="0" xfId="0" applyAlignment="1">
      <alignment/>
    </xf>
    <xf numFmtId="3" fontId="4" fillId="0" borderId="1" xfId="21" applyNumberFormat="1" applyFont="1" applyBorder="1" applyProtection="1">
      <alignment/>
      <protection/>
    </xf>
    <xf numFmtId="0" fontId="5" fillId="2" borderId="2" xfId="21" applyNumberFormat="1" applyFont="1" applyFill="1" applyBorder="1" applyProtection="1">
      <alignment/>
      <protection locked="0"/>
    </xf>
    <xf numFmtId="3" fontId="5" fillId="2" borderId="2" xfId="21" applyNumberFormat="1" applyFont="1" applyFill="1" applyBorder="1" applyProtection="1">
      <alignment/>
      <protection locked="0"/>
    </xf>
    <xf numFmtId="3" fontId="5" fillId="2" borderId="0" xfId="21" applyNumberFormat="1" applyFont="1" applyFill="1" applyAlignment="1" applyProtection="1">
      <alignment horizontal="left"/>
      <protection locked="0"/>
    </xf>
    <xf numFmtId="0" fontId="5" fillId="0" borderId="0" xfId="20" applyFont="1" applyProtection="1">
      <alignment/>
      <protection/>
    </xf>
    <xf numFmtId="0" fontId="8" fillId="0" borderId="0" xfId="20" applyFont="1" applyAlignment="1" applyProtection="1">
      <alignment vertical="center"/>
      <protection/>
    </xf>
    <xf numFmtId="0" fontId="1" fillId="0" borderId="3" xfId="0" applyFont="1" applyBorder="1" applyAlignment="1" applyProtection="1">
      <alignment horizontal="center"/>
      <protection/>
    </xf>
    <xf numFmtId="0" fontId="5" fillId="0" borderId="3" xfId="20" applyFont="1" applyBorder="1" applyProtection="1">
      <alignment/>
      <protection/>
    </xf>
    <xf numFmtId="0" fontId="4" fillId="0" borderId="0" xfId="21" applyNumberFormat="1" applyFont="1" applyAlignment="1" applyProtection="1">
      <alignment horizontal="centerContinuous"/>
      <protection/>
    </xf>
    <xf numFmtId="0" fontId="4" fillId="0" borderId="0" xfId="21" applyFont="1" applyProtection="1">
      <alignment/>
      <protection/>
    </xf>
    <xf numFmtId="0" fontId="4" fillId="0" borderId="0" xfId="21" applyNumberFormat="1" applyFont="1" applyProtection="1">
      <alignment/>
      <protection/>
    </xf>
    <xf numFmtId="0" fontId="5" fillId="0" borderId="0" xfId="21" applyNumberFormat="1" applyFont="1" applyProtection="1">
      <alignment/>
      <protection/>
    </xf>
    <xf numFmtId="0" fontId="5" fillId="2" borderId="0" xfId="21" applyNumberFormat="1" applyFont="1" applyFill="1" applyProtection="1">
      <alignment/>
      <protection/>
    </xf>
    <xf numFmtId="0" fontId="5" fillId="0" borderId="0" xfId="21" applyNumberFormat="1" applyFont="1" applyAlignment="1" applyProtection="1">
      <alignment horizontal="center"/>
      <protection/>
    </xf>
    <xf numFmtId="0" fontId="5" fillId="0" borderId="0" xfId="21" applyNumberFormat="1" applyFont="1" applyAlignment="1" applyProtection="1">
      <alignment/>
      <protection/>
    </xf>
    <xf numFmtId="0" fontId="5" fillId="0" borderId="0" xfId="21" applyFont="1" applyProtection="1">
      <alignment/>
      <protection/>
    </xf>
    <xf numFmtId="0" fontId="5" fillId="0" borderId="0" xfId="21" applyNumberFormat="1" applyFont="1" applyAlignment="1" applyProtection="1">
      <alignment horizontal="right"/>
      <protection/>
    </xf>
    <xf numFmtId="0" fontId="5" fillId="0" borderId="0" xfId="21" applyNumberFormat="1" applyFont="1" applyAlignment="1" applyProtection="1">
      <alignment horizontal="left"/>
      <protection/>
    </xf>
    <xf numFmtId="0" fontId="5" fillId="3" borderId="0" xfId="21" applyNumberFormat="1" applyFont="1" applyFill="1" applyProtection="1">
      <alignment/>
      <protection/>
    </xf>
    <xf numFmtId="0" fontId="5" fillId="4" borderId="4" xfId="21" applyNumberFormat="1" applyFont="1" applyFill="1" applyBorder="1" applyProtection="1">
      <alignment/>
      <protection/>
    </xf>
    <xf numFmtId="0" fontId="5" fillId="0" borderId="5" xfId="21" applyNumberFormat="1" applyFont="1" applyBorder="1" applyAlignment="1" applyProtection="1">
      <alignment horizontal="center"/>
      <protection/>
    </xf>
    <xf numFmtId="0" fontId="5" fillId="0" borderId="6" xfId="21" applyNumberFormat="1" applyFont="1" applyBorder="1" applyAlignment="1" applyProtection="1">
      <alignment horizontal="center"/>
      <protection/>
    </xf>
    <xf numFmtId="0" fontId="5" fillId="0" borderId="7" xfId="21" applyNumberFormat="1" applyFont="1" applyBorder="1" applyAlignment="1" applyProtection="1">
      <alignment horizontal="center"/>
      <protection/>
    </xf>
    <xf numFmtId="0" fontId="4" fillId="0" borderId="5" xfId="21" applyNumberFormat="1" applyFont="1" applyBorder="1" applyAlignment="1" applyProtection="1">
      <alignment horizontal="center"/>
      <protection/>
    </xf>
    <xf numFmtId="0" fontId="5" fillId="3" borderId="7" xfId="21" applyNumberFormat="1" applyFont="1" applyFill="1" applyBorder="1" applyAlignment="1" applyProtection="1">
      <alignment horizontal="center"/>
      <protection/>
    </xf>
    <xf numFmtId="0" fontId="5" fillId="0" borderId="8" xfId="21" applyNumberFormat="1" applyFont="1" applyBorder="1" applyAlignment="1" applyProtection="1">
      <alignment horizontal="center"/>
      <protection/>
    </xf>
    <xf numFmtId="0" fontId="4" fillId="0" borderId="9" xfId="21" applyNumberFormat="1" applyFont="1" applyBorder="1" applyAlignment="1" applyProtection="1">
      <alignment/>
      <protection/>
    </xf>
    <xf numFmtId="0" fontId="5" fillId="0" borderId="9" xfId="21" applyNumberFormat="1" applyFont="1" applyBorder="1" applyAlignment="1" applyProtection="1">
      <alignment horizontal="centerContinuous"/>
      <protection/>
    </xf>
    <xf numFmtId="0" fontId="5" fillId="0" borderId="10" xfId="21" applyNumberFormat="1" applyFont="1" applyBorder="1" applyAlignment="1" applyProtection="1">
      <alignment horizontal="centerContinuous"/>
      <protection/>
    </xf>
    <xf numFmtId="0" fontId="4" fillId="0" borderId="10" xfId="21" applyNumberFormat="1" applyFont="1" applyBorder="1" applyAlignment="1" applyProtection="1">
      <alignment/>
      <protection/>
    </xf>
    <xf numFmtId="0" fontId="5" fillId="0" borderId="9" xfId="21" applyNumberFormat="1" applyFont="1" applyBorder="1" applyAlignment="1" applyProtection="1">
      <alignment horizontal="center"/>
      <protection/>
    </xf>
    <xf numFmtId="0" fontId="5" fillId="0" borderId="10" xfId="21" applyNumberFormat="1" applyFont="1" applyBorder="1" applyAlignment="1" applyProtection="1">
      <alignment horizontal="center"/>
      <protection/>
    </xf>
    <xf numFmtId="0" fontId="4" fillId="0" borderId="10" xfId="21" applyNumberFormat="1" applyFont="1" applyBorder="1" applyAlignment="1" applyProtection="1">
      <alignment horizontal="center"/>
      <protection/>
    </xf>
    <xf numFmtId="0" fontId="5" fillId="0" borderId="11" xfId="21" applyNumberFormat="1" applyFont="1" applyBorder="1" applyAlignment="1" applyProtection="1">
      <alignment horizontal="center"/>
      <protection/>
    </xf>
    <xf numFmtId="0" fontId="5" fillId="3" borderId="11" xfId="21" applyNumberFormat="1" applyFont="1" applyFill="1" applyBorder="1" applyAlignment="1" applyProtection="1">
      <alignment horizontal="center"/>
      <protection/>
    </xf>
    <xf numFmtId="0" fontId="4" fillId="0" borderId="11" xfId="21" applyNumberFormat="1" applyFont="1" applyBorder="1" applyAlignment="1" applyProtection="1">
      <alignment horizontal="center"/>
      <protection/>
    </xf>
    <xf numFmtId="0" fontId="5" fillId="0" borderId="12" xfId="21" applyNumberFormat="1" applyFont="1" applyBorder="1" applyAlignment="1" applyProtection="1">
      <alignment horizontal="center"/>
      <protection/>
    </xf>
    <xf numFmtId="0" fontId="5" fillId="0" borderId="13" xfId="21" applyNumberFormat="1" applyFont="1" applyBorder="1" applyProtection="1">
      <alignment/>
      <protection/>
    </xf>
    <xf numFmtId="0" fontId="5" fillId="0" borderId="14" xfId="21" applyNumberFormat="1" applyFont="1" applyBorder="1" applyProtection="1">
      <alignment/>
      <protection/>
    </xf>
    <xf numFmtId="0" fontId="5" fillId="0" borderId="2" xfId="20" applyFont="1" applyBorder="1" applyProtection="1">
      <alignment/>
      <protection/>
    </xf>
    <xf numFmtId="184" fontId="5" fillId="0" borderId="2" xfId="21" applyNumberFormat="1" applyFont="1" applyBorder="1" applyProtection="1">
      <alignment/>
      <protection/>
    </xf>
    <xf numFmtId="0" fontId="5" fillId="0" borderId="2" xfId="21" applyNumberFormat="1" applyFont="1" applyBorder="1" applyProtection="1">
      <alignment/>
      <protection/>
    </xf>
    <xf numFmtId="0" fontId="5" fillId="0" borderId="2" xfId="21" applyNumberFormat="1" applyFont="1" applyBorder="1" applyAlignment="1" applyProtection="1">
      <alignment horizontal="right"/>
      <protection/>
    </xf>
    <xf numFmtId="186" fontId="5" fillId="0" borderId="2" xfId="21" applyNumberFormat="1" applyFont="1" applyBorder="1" applyProtection="1">
      <alignment/>
      <protection/>
    </xf>
    <xf numFmtId="3" fontId="4" fillId="0" borderId="2" xfId="21" applyNumberFormat="1" applyFont="1" applyBorder="1" applyProtection="1">
      <alignment/>
      <protection/>
    </xf>
    <xf numFmtId="0" fontId="5" fillId="0" borderId="15" xfId="21" applyNumberFormat="1" applyFont="1" applyBorder="1" applyAlignment="1" applyProtection="1">
      <alignment horizontal="center"/>
      <protection/>
    </xf>
    <xf numFmtId="0" fontId="5" fillId="0" borderId="16" xfId="21" applyFont="1" applyBorder="1" applyProtection="1">
      <alignment/>
      <protection/>
    </xf>
    <xf numFmtId="0" fontId="5" fillId="0" borderId="17" xfId="21" applyNumberFormat="1" applyFont="1" applyBorder="1" applyProtection="1">
      <alignment/>
      <protection/>
    </xf>
    <xf numFmtId="0" fontId="5" fillId="0" borderId="18" xfId="20" applyFont="1" applyBorder="1" applyProtection="1">
      <alignment/>
      <protection/>
    </xf>
    <xf numFmtId="184" fontId="5" fillId="0" borderId="18" xfId="21" applyNumberFormat="1" applyFont="1" applyBorder="1" applyProtection="1">
      <alignment/>
      <protection/>
    </xf>
    <xf numFmtId="0" fontId="5" fillId="0" borderId="18" xfId="21" applyNumberFormat="1" applyFont="1" applyBorder="1" applyProtection="1">
      <alignment/>
      <protection/>
    </xf>
    <xf numFmtId="0" fontId="5" fillId="0" borderId="18" xfId="21" applyNumberFormat="1" applyFont="1" applyBorder="1" applyAlignment="1" applyProtection="1">
      <alignment horizontal="right"/>
      <protection/>
    </xf>
    <xf numFmtId="186" fontId="5" fillId="0" borderId="18" xfId="21" applyNumberFormat="1" applyFont="1" applyBorder="1" applyProtection="1">
      <alignment/>
      <protection/>
    </xf>
    <xf numFmtId="3" fontId="5" fillId="0" borderId="18" xfId="21" applyNumberFormat="1" applyFont="1" applyBorder="1" applyProtection="1">
      <alignment/>
      <protection/>
    </xf>
    <xf numFmtId="3" fontId="4" fillId="0" borderId="18" xfId="21" applyNumberFormat="1" applyFont="1" applyBorder="1" applyProtection="1">
      <alignment/>
      <protection/>
    </xf>
    <xf numFmtId="0" fontId="5" fillId="0" borderId="19" xfId="21" applyNumberFormat="1" applyFont="1" applyBorder="1" applyProtection="1">
      <alignment/>
      <protection/>
    </xf>
    <xf numFmtId="0" fontId="5" fillId="0" borderId="20" xfId="21" applyNumberFormat="1" applyFont="1" applyBorder="1" applyProtection="1">
      <alignment/>
      <protection/>
    </xf>
    <xf numFmtId="0" fontId="5" fillId="0" borderId="21" xfId="20" applyFont="1" applyBorder="1" applyProtection="1">
      <alignment/>
      <protection/>
    </xf>
    <xf numFmtId="184" fontId="5" fillId="0" borderId="21" xfId="21" applyNumberFormat="1" applyFont="1" applyBorder="1" applyProtection="1">
      <alignment/>
      <protection/>
    </xf>
    <xf numFmtId="0" fontId="5" fillId="0" borderId="21" xfId="21" applyNumberFormat="1" applyFont="1" applyBorder="1" applyProtection="1">
      <alignment/>
      <protection/>
    </xf>
    <xf numFmtId="0" fontId="5" fillId="0" borderId="21" xfId="21" applyNumberFormat="1" applyFont="1" applyBorder="1" applyAlignment="1" applyProtection="1">
      <alignment horizontal="right"/>
      <protection/>
    </xf>
    <xf numFmtId="186" fontId="5" fillId="0" borderId="22" xfId="21" applyNumberFormat="1" applyFont="1" applyBorder="1" applyProtection="1">
      <alignment/>
      <protection/>
    </xf>
    <xf numFmtId="3" fontId="5" fillId="0" borderId="21" xfId="21" applyNumberFormat="1" applyFont="1" applyBorder="1" applyProtection="1">
      <alignment/>
      <protection/>
    </xf>
    <xf numFmtId="3" fontId="4" fillId="0" borderId="21" xfId="21" applyNumberFormat="1" applyFont="1" applyBorder="1" applyProtection="1">
      <alignment/>
      <protection/>
    </xf>
    <xf numFmtId="0" fontId="5" fillId="0" borderId="23" xfId="21" applyNumberFormat="1" applyFont="1" applyBorder="1" applyProtection="1">
      <alignment/>
      <protection/>
    </xf>
    <xf numFmtId="0" fontId="5" fillId="0" borderId="24" xfId="21" applyNumberFormat="1" applyFont="1" applyBorder="1" applyProtection="1">
      <alignment/>
      <protection/>
    </xf>
    <xf numFmtId="0" fontId="5" fillId="0" borderId="1" xfId="20" applyFont="1" applyBorder="1" applyProtection="1">
      <alignment/>
      <protection/>
    </xf>
    <xf numFmtId="184" fontId="5" fillId="0" borderId="1" xfId="21" applyNumberFormat="1" applyFont="1" applyBorder="1" applyProtection="1">
      <alignment/>
      <protection/>
    </xf>
    <xf numFmtId="0" fontId="5" fillId="0" borderId="1" xfId="21" applyNumberFormat="1" applyFont="1" applyBorder="1" applyProtection="1">
      <alignment/>
      <protection/>
    </xf>
    <xf numFmtId="0" fontId="5" fillId="0" borderId="1" xfId="21" applyNumberFormat="1" applyFont="1" applyBorder="1" applyAlignment="1" applyProtection="1">
      <alignment horizontal="right"/>
      <protection/>
    </xf>
    <xf numFmtId="186" fontId="5" fillId="0" borderId="1" xfId="21" applyNumberFormat="1" applyFont="1" applyBorder="1" applyProtection="1">
      <alignment/>
      <protection/>
    </xf>
    <xf numFmtId="3" fontId="5" fillId="0" borderId="1" xfId="21" applyNumberFormat="1" applyFont="1" applyBorder="1" applyProtection="1">
      <alignment/>
      <protection/>
    </xf>
    <xf numFmtId="0" fontId="5" fillId="0" borderId="25" xfId="21" applyNumberFormat="1" applyFont="1" applyBorder="1" applyProtection="1">
      <alignment/>
      <protection/>
    </xf>
    <xf numFmtId="186" fontId="5" fillId="0" borderId="21" xfId="21" applyNumberFormat="1" applyFont="1" applyBorder="1" applyProtection="1">
      <alignment/>
      <protection/>
    </xf>
    <xf numFmtId="0" fontId="5" fillId="0" borderId="26" xfId="21" applyNumberFormat="1" applyFont="1" applyBorder="1" applyAlignment="1" applyProtection="1">
      <alignment horizontal="center"/>
      <protection/>
    </xf>
    <xf numFmtId="0" fontId="5" fillId="0" borderId="27" xfId="21" applyNumberFormat="1" applyFont="1" applyBorder="1" applyAlignment="1" applyProtection="1">
      <alignment horizontal="center"/>
      <protection/>
    </xf>
    <xf numFmtId="0" fontId="5" fillId="0" borderId="0" xfId="21" applyNumberFormat="1" applyFont="1" applyBorder="1" applyAlignment="1" applyProtection="1">
      <alignment horizontal="center"/>
      <protection/>
    </xf>
    <xf numFmtId="0" fontId="5" fillId="0" borderId="18" xfId="21" applyNumberFormat="1" applyFont="1" applyFill="1" applyBorder="1" applyProtection="1">
      <alignment/>
      <protection/>
    </xf>
    <xf numFmtId="0" fontId="5" fillId="0" borderId="28" xfId="21" applyNumberFormat="1" applyFont="1" applyBorder="1" applyProtection="1">
      <alignment/>
      <protection/>
    </xf>
    <xf numFmtId="0" fontId="5" fillId="0" borderId="29" xfId="21" applyNumberFormat="1" applyFont="1" applyBorder="1" applyProtection="1">
      <alignment/>
      <protection/>
    </xf>
    <xf numFmtId="0" fontId="5" fillId="0" borderId="30" xfId="20" applyFont="1" applyBorder="1" applyProtection="1">
      <alignment/>
      <protection/>
    </xf>
    <xf numFmtId="184" fontId="5" fillId="0" borderId="30" xfId="21" applyNumberFormat="1" applyFont="1" applyBorder="1" applyProtection="1">
      <alignment/>
      <protection/>
    </xf>
    <xf numFmtId="0" fontId="5" fillId="0" borderId="30" xfId="21" applyNumberFormat="1" applyFont="1" applyBorder="1" applyProtection="1">
      <alignment/>
      <protection/>
    </xf>
    <xf numFmtId="0" fontId="5" fillId="0" borderId="30" xfId="21" applyNumberFormat="1" applyFont="1" applyBorder="1" applyAlignment="1" applyProtection="1">
      <alignment horizontal="right"/>
      <protection/>
    </xf>
    <xf numFmtId="186" fontId="5" fillId="0" borderId="30" xfId="21" applyNumberFormat="1" applyFont="1" applyBorder="1" applyProtection="1">
      <alignment/>
      <protection/>
    </xf>
    <xf numFmtId="3" fontId="5" fillId="0" borderId="30" xfId="21" applyNumberFormat="1" applyFont="1" applyBorder="1" applyProtection="1">
      <alignment/>
      <protection/>
    </xf>
    <xf numFmtId="3" fontId="4" fillId="0" borderId="30" xfId="21" applyNumberFormat="1" applyFont="1" applyBorder="1" applyProtection="1">
      <alignment/>
      <protection/>
    </xf>
    <xf numFmtId="0" fontId="5" fillId="0" borderId="31" xfId="21" applyNumberFormat="1" applyFont="1" applyBorder="1" applyProtection="1">
      <alignment/>
      <protection/>
    </xf>
    <xf numFmtId="0" fontId="5" fillId="4" borderId="0" xfId="21" applyNumberFormat="1" applyFont="1" applyFill="1" applyProtection="1">
      <alignment/>
      <protection/>
    </xf>
    <xf numFmtId="0" fontId="5" fillId="4" borderId="0" xfId="21" applyNumberFormat="1" applyFont="1" applyFill="1" applyProtection="1" quotePrefix="1">
      <alignment/>
      <protection/>
    </xf>
    <xf numFmtId="0" fontId="5" fillId="0" borderId="4" xfId="21" applyNumberFormat="1" applyFont="1" applyBorder="1" applyProtection="1">
      <alignment/>
      <protection/>
    </xf>
    <xf numFmtId="0" fontId="3" fillId="0" borderId="7" xfId="21" applyNumberFormat="1" applyFont="1" applyBorder="1" applyAlignment="1" applyProtection="1">
      <alignment horizontal="center"/>
      <protection/>
    </xf>
    <xf numFmtId="0" fontId="5" fillId="0" borderId="0" xfId="21" applyNumberFormat="1" applyFont="1" applyAlignment="1" applyProtection="1">
      <alignment horizontal="right"/>
      <protection/>
    </xf>
    <xf numFmtId="0" fontId="5" fillId="0" borderId="9" xfId="21" applyNumberFormat="1" applyFont="1" applyBorder="1" applyAlignment="1" applyProtection="1">
      <alignment horizontal="center" vertical="center"/>
      <protection/>
    </xf>
    <xf numFmtId="0" fontId="5" fillId="0" borderId="12" xfId="21" applyNumberFormat="1" applyFont="1" applyBorder="1" applyAlignment="1" applyProtection="1">
      <alignment horizontal="center" vertical="center"/>
      <protection/>
    </xf>
    <xf numFmtId="0" fontId="5" fillId="0" borderId="32" xfId="21" applyNumberFormat="1" applyFont="1" applyBorder="1" applyAlignment="1" applyProtection="1">
      <alignment horizontal="center" vertical="center"/>
      <protection/>
    </xf>
    <xf numFmtId="0" fontId="5" fillId="0" borderId="33" xfId="21" applyNumberFormat="1" applyFont="1" applyBorder="1" applyAlignment="1" applyProtection="1">
      <alignment horizontal="center" vertical="center"/>
      <protection/>
    </xf>
    <xf numFmtId="185" fontId="5" fillId="0" borderId="2" xfId="21" applyNumberFormat="1" applyFont="1" applyBorder="1" applyProtection="1">
      <alignment/>
      <protection/>
    </xf>
    <xf numFmtId="185" fontId="5" fillId="0" borderId="18" xfId="21" applyNumberFormat="1" applyFont="1" applyBorder="1" applyProtection="1">
      <alignment/>
      <protection/>
    </xf>
    <xf numFmtId="185" fontId="5" fillId="0" borderId="21" xfId="21" applyNumberFormat="1" applyFont="1" applyBorder="1" applyProtection="1">
      <alignment/>
      <protection/>
    </xf>
    <xf numFmtId="185" fontId="5" fillId="0" borderId="1" xfId="21" applyNumberFormat="1" applyFont="1" applyBorder="1" applyProtection="1">
      <alignment/>
      <protection/>
    </xf>
    <xf numFmtId="0" fontId="5" fillId="0" borderId="11" xfId="21" applyFont="1" applyBorder="1" applyAlignment="1" applyProtection="1">
      <alignment horizontal="center"/>
      <protection/>
    </xf>
    <xf numFmtId="0" fontId="5" fillId="0" borderId="15" xfId="21" applyFont="1" applyBorder="1" applyAlignment="1" applyProtection="1">
      <alignment horizontal="center"/>
      <protection/>
    </xf>
    <xf numFmtId="0" fontId="5" fillId="0" borderId="26" xfId="21" applyFont="1" applyBorder="1" applyAlignment="1" applyProtection="1">
      <alignment horizontal="center"/>
      <protection/>
    </xf>
    <xf numFmtId="0" fontId="5" fillId="0" borderId="27" xfId="21" applyFont="1" applyBorder="1" applyAlignment="1" applyProtection="1">
      <alignment horizontal="center"/>
      <protection/>
    </xf>
    <xf numFmtId="185" fontId="5" fillId="0" borderId="30" xfId="21" applyNumberFormat="1" applyFont="1" applyBorder="1" applyProtection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おのころ管理棟電気" xfId="20"/>
    <cellStyle name="標準_分電盤複合単価計算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3">
      <selection activeCell="A1" sqref="A1"/>
    </sheetView>
  </sheetViews>
  <sheetFormatPr defaultColWidth="9.00390625" defaultRowHeight="12.7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tabSelected="1" zoomScale="85" zoomScaleNormal="85" workbookViewId="0" topLeftCell="A1">
      <pane ySplit="6" topLeftCell="BM7" activePane="bottomLeft" state="frozen"/>
      <selection pane="topLeft" activeCell="A1" sqref="A1"/>
      <selection pane="bottomLeft" activeCell="G7" sqref="G7"/>
    </sheetView>
  </sheetViews>
  <sheetFormatPr defaultColWidth="9.00390625" defaultRowHeight="12.75"/>
  <cols>
    <col min="1" max="1" width="4.375" style="5" customWidth="1"/>
    <col min="2" max="2" width="12.75390625" style="5" customWidth="1"/>
    <col min="3" max="3" width="5.00390625" style="5" customWidth="1"/>
    <col min="4" max="4" width="6.375" style="5" customWidth="1"/>
    <col min="5" max="5" width="5.00390625" style="5" customWidth="1"/>
    <col min="6" max="6" width="6.375" style="5" customWidth="1"/>
    <col min="7" max="7" width="5.00390625" style="5" customWidth="1"/>
    <col min="8" max="8" width="6.375" style="5" customWidth="1"/>
    <col min="9" max="9" width="5.00390625" style="5" customWidth="1"/>
    <col min="10" max="10" width="6.375" style="5" customWidth="1"/>
    <col min="11" max="11" width="5.00390625" style="5" customWidth="1"/>
    <col min="12" max="12" width="6.375" style="5" customWidth="1"/>
    <col min="13" max="13" width="5.00390625" style="5" customWidth="1"/>
    <col min="14" max="14" width="6.375" style="5" customWidth="1"/>
    <col min="15" max="15" width="5.00390625" style="5" customWidth="1"/>
    <col min="16" max="16" width="6.375" style="5" customWidth="1"/>
    <col min="17" max="17" width="5.00390625" style="5" customWidth="1"/>
    <col min="18" max="18" width="6.375" style="5" customWidth="1"/>
    <col min="19" max="19" width="5.00390625" style="5" customWidth="1"/>
    <col min="20" max="20" width="6.375" style="5" customWidth="1"/>
    <col min="21" max="21" width="5.00390625" style="5" customWidth="1"/>
    <col min="22" max="22" width="6.375" style="5" customWidth="1"/>
    <col min="23" max="23" width="7.25390625" style="5" customWidth="1"/>
    <col min="24" max="25" width="8.375" style="5" customWidth="1"/>
    <col min="26" max="26" width="13.00390625" style="5" customWidth="1"/>
    <col min="27" max="27" width="6.75390625" style="5" customWidth="1"/>
    <col min="28" max="28" width="6.375" style="5" customWidth="1"/>
    <col min="29" max="29" width="10.75390625" style="5" customWidth="1"/>
    <col min="30" max="30" width="3.00390625" style="5" customWidth="1"/>
    <col min="31" max="31" width="6.75390625" style="5" customWidth="1"/>
    <col min="32" max="32" width="5.625" style="5" customWidth="1"/>
    <col min="33" max="16384" width="10.25390625" style="5" customWidth="1"/>
  </cols>
  <sheetData>
    <row r="1" spans="9:29" ht="19.5" customHeight="1">
      <c r="I1" s="6" t="s">
        <v>61</v>
      </c>
      <c r="J1" s="6"/>
      <c r="K1" s="6"/>
      <c r="L1" s="6"/>
      <c r="M1" s="6"/>
      <c r="N1" s="6"/>
      <c r="O1" s="6"/>
      <c r="P1" s="6"/>
      <c r="Z1" s="5" t="s">
        <v>58</v>
      </c>
      <c r="AB1" s="7" t="s">
        <v>32</v>
      </c>
      <c r="AC1" s="8"/>
    </row>
    <row r="2" spans="1:32" ht="18" customHeight="1">
      <c r="A2" s="9" t="s">
        <v>6</v>
      </c>
      <c r="B2" s="9"/>
      <c r="C2" s="10"/>
      <c r="D2" s="11" t="s">
        <v>7</v>
      </c>
      <c r="E2" s="10"/>
      <c r="F2" s="11"/>
      <c r="G2" s="10"/>
      <c r="H2" s="12"/>
      <c r="I2" s="12"/>
      <c r="J2" s="13"/>
      <c r="K2" s="12" t="s">
        <v>57</v>
      </c>
      <c r="L2" s="12"/>
      <c r="M2" s="12"/>
      <c r="N2" s="14"/>
      <c r="O2" s="14"/>
      <c r="P2" s="14"/>
      <c r="Q2" s="14"/>
      <c r="R2" s="14"/>
      <c r="S2" s="14"/>
      <c r="T2" s="14"/>
      <c r="U2" s="15" t="s">
        <v>54</v>
      </c>
      <c r="V2" s="14"/>
      <c r="W2" s="16"/>
      <c r="X2" s="17"/>
      <c r="Y2" s="17" t="s">
        <v>8</v>
      </c>
      <c r="Z2" s="4">
        <v>15500</v>
      </c>
      <c r="AA2" s="14" t="s">
        <v>9</v>
      </c>
      <c r="AB2" s="14"/>
      <c r="AC2" s="18">
        <v>0.1</v>
      </c>
      <c r="AD2" s="14"/>
      <c r="AE2" s="14"/>
      <c r="AF2" s="16"/>
    </row>
    <row r="3" spans="1:32" ht="18" customHeight="1" thickBot="1">
      <c r="A3" s="12"/>
      <c r="B3" s="19" t="s">
        <v>10</v>
      </c>
      <c r="C3" s="17"/>
      <c r="D3" s="12"/>
      <c r="E3" s="17"/>
      <c r="F3" s="12"/>
      <c r="G3" s="17"/>
      <c r="H3" s="12"/>
      <c r="I3" s="12"/>
      <c r="J3" s="20" t="s">
        <v>63</v>
      </c>
      <c r="K3" s="20"/>
      <c r="L3" s="20"/>
      <c r="M3" s="20"/>
      <c r="N3" s="20"/>
      <c r="O3" s="20"/>
      <c r="P3" s="14"/>
      <c r="Q3" s="14"/>
      <c r="R3" s="14"/>
      <c r="S3" s="14"/>
      <c r="T3" s="14"/>
      <c r="U3" s="14"/>
      <c r="V3" s="14"/>
      <c r="W3" s="14"/>
      <c r="X3" s="14"/>
      <c r="Y3" s="14"/>
      <c r="Z3" s="15"/>
      <c r="AA3" s="14"/>
      <c r="AB3" s="14"/>
      <c r="AC3" s="14"/>
      <c r="AD3" s="14"/>
      <c r="AE3" s="14"/>
      <c r="AF3" s="16"/>
    </row>
    <row r="4" spans="1:32" ht="18" customHeight="1" thickTop="1">
      <c r="A4" s="21"/>
      <c r="B4" s="22" t="s">
        <v>11</v>
      </c>
      <c r="C4" s="23"/>
      <c r="D4" s="21"/>
      <c r="E4" s="21"/>
      <c r="F4" s="21"/>
      <c r="G4" s="21"/>
      <c r="H4" s="21"/>
      <c r="I4" s="21"/>
      <c r="J4" s="21"/>
      <c r="K4" s="24" t="s">
        <v>12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3" t="s">
        <v>13</v>
      </c>
      <c r="X4" s="23" t="s">
        <v>14</v>
      </c>
      <c r="Y4" s="23" t="s">
        <v>15</v>
      </c>
      <c r="Z4" s="23"/>
      <c r="AA4" s="25"/>
      <c r="AB4" s="23"/>
      <c r="AC4" s="92" t="s">
        <v>65</v>
      </c>
      <c r="AD4" s="14"/>
      <c r="AE4" s="16"/>
      <c r="AF4" s="16"/>
    </row>
    <row r="5" spans="1:32" ht="18" customHeight="1">
      <c r="A5" s="14" t="s">
        <v>1</v>
      </c>
      <c r="B5" s="26" t="s">
        <v>16</v>
      </c>
      <c r="C5" s="27" t="s">
        <v>17</v>
      </c>
      <c r="D5" s="28"/>
      <c r="E5" s="29"/>
      <c r="F5" s="29"/>
      <c r="G5" s="28"/>
      <c r="H5" s="29"/>
      <c r="I5" s="29"/>
      <c r="J5" s="29"/>
      <c r="K5" s="30" t="s">
        <v>18</v>
      </c>
      <c r="L5" s="29"/>
      <c r="M5" s="29"/>
      <c r="N5" s="29"/>
      <c r="O5" s="31"/>
      <c r="P5" s="32"/>
      <c r="Q5" s="32"/>
      <c r="R5" s="33" t="s">
        <v>19</v>
      </c>
      <c r="S5" s="32"/>
      <c r="T5" s="32"/>
      <c r="U5" s="32"/>
      <c r="V5" s="32"/>
      <c r="W5" s="34" t="s">
        <v>20</v>
      </c>
      <c r="X5" s="34" t="s">
        <v>15</v>
      </c>
      <c r="Y5" s="34" t="s">
        <v>21</v>
      </c>
      <c r="Z5" s="34" t="s">
        <v>2</v>
      </c>
      <c r="AA5" s="35" t="s">
        <v>3</v>
      </c>
      <c r="AB5" s="34" t="s">
        <v>4</v>
      </c>
      <c r="AC5" s="34" t="s">
        <v>22</v>
      </c>
      <c r="AD5" s="14"/>
      <c r="AE5" s="12" t="s">
        <v>23</v>
      </c>
      <c r="AF5" s="12"/>
    </row>
    <row r="6" spans="1:32" ht="18" customHeight="1" thickBot="1">
      <c r="A6" s="14"/>
      <c r="B6" s="26" t="s">
        <v>24</v>
      </c>
      <c r="C6" s="28" t="s">
        <v>25</v>
      </c>
      <c r="D6" s="29"/>
      <c r="E6" s="28" t="s">
        <v>26</v>
      </c>
      <c r="F6" s="29"/>
      <c r="G6" s="28" t="s">
        <v>25</v>
      </c>
      <c r="H6" s="29"/>
      <c r="I6" s="28" t="s">
        <v>26</v>
      </c>
      <c r="J6" s="29"/>
      <c r="K6" s="28" t="s">
        <v>27</v>
      </c>
      <c r="L6" s="29"/>
      <c r="M6" s="28" t="s">
        <v>28</v>
      </c>
      <c r="N6" s="29"/>
      <c r="O6" s="28" t="s">
        <v>25</v>
      </c>
      <c r="P6" s="29"/>
      <c r="Q6" s="28" t="s">
        <v>26</v>
      </c>
      <c r="R6" s="29"/>
      <c r="S6" s="28" t="s">
        <v>27</v>
      </c>
      <c r="T6" s="29"/>
      <c r="U6" s="28" t="s">
        <v>28</v>
      </c>
      <c r="V6" s="29"/>
      <c r="W6" s="34" t="s">
        <v>0</v>
      </c>
      <c r="X6" s="34" t="s">
        <v>21</v>
      </c>
      <c r="Y6" s="34" t="s">
        <v>5</v>
      </c>
      <c r="Z6" s="34"/>
      <c r="AA6" s="35" t="s">
        <v>56</v>
      </c>
      <c r="AB6" s="34"/>
      <c r="AC6" s="36"/>
      <c r="AD6" s="14"/>
      <c r="AE6" s="31">
        <v>3</v>
      </c>
      <c r="AF6" s="37">
        <v>3</v>
      </c>
    </row>
    <row r="7" spans="1:32" ht="18" customHeight="1">
      <c r="A7" s="38"/>
      <c r="B7" s="39" t="s">
        <v>55</v>
      </c>
      <c r="C7" s="40"/>
      <c r="D7" s="41">
        <v>0.211</v>
      </c>
      <c r="E7" s="42"/>
      <c r="F7" s="41">
        <v>0.302</v>
      </c>
      <c r="G7" s="2">
        <v>20</v>
      </c>
      <c r="H7" s="41">
        <v>0.264</v>
      </c>
      <c r="I7" s="42">
        <v>2</v>
      </c>
      <c r="J7" s="41">
        <v>0.38</v>
      </c>
      <c r="K7" s="42"/>
      <c r="L7" s="41">
        <v>0.526</v>
      </c>
      <c r="M7" s="42"/>
      <c r="N7" s="41">
        <v>0.741</v>
      </c>
      <c r="O7" s="42"/>
      <c r="P7" s="41">
        <v>0.387</v>
      </c>
      <c r="Q7" s="2">
        <v>2</v>
      </c>
      <c r="R7" s="41">
        <v>0.558</v>
      </c>
      <c r="S7" s="42">
        <v>1</v>
      </c>
      <c r="T7" s="41">
        <v>0.708</v>
      </c>
      <c r="U7" s="2">
        <v>1</v>
      </c>
      <c r="V7" s="41">
        <v>1.04</v>
      </c>
      <c r="W7" s="42">
        <f>C7*D7+E7*F7+G7*H7+I7*J7+K7*L7+M7*N7+O7*P7+Q7*R7+S7*T7+U7*V7</f>
        <v>8.904</v>
      </c>
      <c r="X7" s="43">
        <f>IF(W7=0,"0",IF(W7&lt;3,W7,LOOKUP(W7,$AE$6:$AE$20,$AF$6:$AF$20)))</f>
        <v>8</v>
      </c>
      <c r="Y7" s="44">
        <v>1</v>
      </c>
      <c r="Z7" s="3">
        <v>200000</v>
      </c>
      <c r="AA7" s="43">
        <f aca="true" t="shared" si="0" ref="AA7:AA18">IF(Z7=0,"0",0.02)</f>
        <v>0.02</v>
      </c>
      <c r="AB7" s="43">
        <f>IF(Y7=0,"0",$AC$2)</f>
        <v>0.1</v>
      </c>
      <c r="AC7" s="45">
        <f>ROUNDDOWN(Z7*AA7+X7*$Z$2*(1+AB7),-1)</f>
        <v>140400</v>
      </c>
      <c r="AD7" s="16"/>
      <c r="AE7" s="34">
        <v>4</v>
      </c>
      <c r="AF7" s="46">
        <v>4</v>
      </c>
    </row>
    <row r="8" spans="1:32" ht="18" customHeight="1">
      <c r="A8" s="47"/>
      <c r="B8" s="48" t="s">
        <v>59</v>
      </c>
      <c r="C8" s="49"/>
      <c r="D8" s="50">
        <v>0.211</v>
      </c>
      <c r="E8" s="51"/>
      <c r="F8" s="50">
        <v>0.302</v>
      </c>
      <c r="G8" s="51"/>
      <c r="H8" s="50">
        <v>0.264</v>
      </c>
      <c r="I8" s="51"/>
      <c r="J8" s="50">
        <v>0.38</v>
      </c>
      <c r="K8" s="51"/>
      <c r="L8" s="50">
        <v>0.526</v>
      </c>
      <c r="M8" s="51"/>
      <c r="N8" s="50">
        <v>0.741</v>
      </c>
      <c r="O8" s="51"/>
      <c r="P8" s="50">
        <v>0.387</v>
      </c>
      <c r="Q8" s="51"/>
      <c r="R8" s="50">
        <v>0.558</v>
      </c>
      <c r="S8" s="51"/>
      <c r="T8" s="50">
        <v>0.708</v>
      </c>
      <c r="U8" s="51"/>
      <c r="V8" s="50">
        <v>1.04</v>
      </c>
      <c r="W8" s="51">
        <f aca="true" t="shared" si="1" ref="W8:W36">C8*D8+E8*F8+G8*H8+I8*J8+K8*L8+M8*N8+O8*P8+Q8*R8+S8*T8+U8*V8</f>
        <v>0</v>
      </c>
      <c r="X8" s="52" t="str">
        <f>IF(W8=0,"0",IF(W8&lt;3,W8,LOOKUP(W8,$AE$6:$AE$20,$AF$6:$AF$20)))</f>
        <v>0</v>
      </c>
      <c r="Y8" s="53">
        <v>1</v>
      </c>
      <c r="Z8" s="54">
        <v>0</v>
      </c>
      <c r="AA8" s="52" t="str">
        <f t="shared" si="0"/>
        <v>0</v>
      </c>
      <c r="AB8" s="52">
        <f aca="true" t="shared" si="2" ref="AB8:AB23">IF(Y8=0,"0",$AC$2)</f>
        <v>0.1</v>
      </c>
      <c r="AC8" s="55">
        <f aca="true" t="shared" si="3" ref="AC8:AC35">ROUNDDOWN(Z8*AA8+X8*$Z$2*(1+AB8),-1)</f>
        <v>0</v>
      </c>
      <c r="AD8" s="16"/>
      <c r="AE8" s="34">
        <v>5</v>
      </c>
      <c r="AF8" s="46">
        <v>5</v>
      </c>
    </row>
    <row r="9" spans="1:32" ht="18" customHeight="1">
      <c r="A9" s="47"/>
      <c r="B9" s="48" t="s">
        <v>60</v>
      </c>
      <c r="C9" s="49"/>
      <c r="D9" s="50">
        <v>0.211</v>
      </c>
      <c r="E9" s="51"/>
      <c r="F9" s="50">
        <v>0.302</v>
      </c>
      <c r="G9" s="51"/>
      <c r="H9" s="50">
        <v>0.264</v>
      </c>
      <c r="I9" s="51"/>
      <c r="J9" s="50">
        <v>0.38</v>
      </c>
      <c r="K9" s="51"/>
      <c r="L9" s="50">
        <v>0.526</v>
      </c>
      <c r="M9" s="51"/>
      <c r="N9" s="50">
        <v>0.741</v>
      </c>
      <c r="O9" s="51"/>
      <c r="P9" s="50">
        <v>0.387</v>
      </c>
      <c r="Q9" s="51"/>
      <c r="R9" s="50">
        <v>0.558</v>
      </c>
      <c r="S9" s="51"/>
      <c r="T9" s="50">
        <v>0.708</v>
      </c>
      <c r="U9" s="51"/>
      <c r="V9" s="50">
        <v>1.04</v>
      </c>
      <c r="W9" s="51">
        <f t="shared" si="1"/>
        <v>0</v>
      </c>
      <c r="X9" s="52" t="str">
        <f aca="true" t="shared" si="4" ref="X9:X36">IF(W9=0,"0",IF(W9&lt;3,W9,LOOKUP(W9,$AE$6:$AE$20,$AF$6:$AF$20)))</f>
        <v>0</v>
      </c>
      <c r="Y9" s="53">
        <v>1</v>
      </c>
      <c r="Z9" s="54">
        <v>0</v>
      </c>
      <c r="AA9" s="52" t="str">
        <f t="shared" si="0"/>
        <v>0</v>
      </c>
      <c r="AB9" s="52">
        <f t="shared" si="2"/>
        <v>0.1</v>
      </c>
      <c r="AC9" s="55">
        <f t="shared" si="3"/>
        <v>0</v>
      </c>
      <c r="AD9" s="16"/>
      <c r="AE9" s="34">
        <v>6</v>
      </c>
      <c r="AF9" s="46">
        <v>6</v>
      </c>
    </row>
    <row r="10" spans="1:32" ht="18" customHeight="1">
      <c r="A10" s="47"/>
      <c r="B10" s="48"/>
      <c r="C10" s="49"/>
      <c r="D10" s="50">
        <v>0.211</v>
      </c>
      <c r="E10" s="51"/>
      <c r="F10" s="50">
        <v>0.302</v>
      </c>
      <c r="G10" s="51"/>
      <c r="H10" s="50">
        <v>0.264</v>
      </c>
      <c r="I10" s="51"/>
      <c r="J10" s="50">
        <v>0.38</v>
      </c>
      <c r="K10" s="51"/>
      <c r="L10" s="50">
        <v>0.526</v>
      </c>
      <c r="M10" s="51"/>
      <c r="N10" s="50">
        <v>0.741</v>
      </c>
      <c r="O10" s="51"/>
      <c r="P10" s="50">
        <v>0.387</v>
      </c>
      <c r="Q10" s="51"/>
      <c r="R10" s="50">
        <v>0.558</v>
      </c>
      <c r="S10" s="51"/>
      <c r="T10" s="50">
        <v>0.708</v>
      </c>
      <c r="U10" s="51"/>
      <c r="V10" s="50">
        <v>1.04</v>
      </c>
      <c r="W10" s="51">
        <f t="shared" si="1"/>
        <v>0</v>
      </c>
      <c r="X10" s="52" t="str">
        <f t="shared" si="4"/>
        <v>0</v>
      </c>
      <c r="Y10" s="53">
        <v>1</v>
      </c>
      <c r="Z10" s="54">
        <v>0</v>
      </c>
      <c r="AA10" s="52" t="str">
        <f t="shared" si="0"/>
        <v>0</v>
      </c>
      <c r="AB10" s="52">
        <f t="shared" si="2"/>
        <v>0.1</v>
      </c>
      <c r="AC10" s="55">
        <f t="shared" si="3"/>
        <v>0</v>
      </c>
      <c r="AD10" s="16"/>
      <c r="AE10" s="34">
        <v>7</v>
      </c>
      <c r="AF10" s="46">
        <v>7</v>
      </c>
    </row>
    <row r="11" spans="1:32" ht="18" customHeight="1">
      <c r="A11" s="56"/>
      <c r="B11" s="57"/>
      <c r="C11" s="58"/>
      <c r="D11" s="59">
        <v>0.211</v>
      </c>
      <c r="E11" s="60"/>
      <c r="F11" s="59">
        <v>0.302</v>
      </c>
      <c r="G11" s="60"/>
      <c r="H11" s="59">
        <v>0.264</v>
      </c>
      <c r="I11" s="60"/>
      <c r="J11" s="59">
        <v>0.38</v>
      </c>
      <c r="K11" s="60"/>
      <c r="L11" s="59">
        <v>0.526</v>
      </c>
      <c r="M11" s="60"/>
      <c r="N11" s="59">
        <v>0.741</v>
      </c>
      <c r="O11" s="60"/>
      <c r="P11" s="59">
        <v>0.387</v>
      </c>
      <c r="Q11" s="60"/>
      <c r="R11" s="59">
        <v>0.558</v>
      </c>
      <c r="S11" s="60"/>
      <c r="T11" s="59">
        <v>0.708</v>
      </c>
      <c r="U11" s="60"/>
      <c r="V11" s="59">
        <v>1.04</v>
      </c>
      <c r="W11" s="60">
        <f t="shared" si="1"/>
        <v>0</v>
      </c>
      <c r="X11" s="61" t="str">
        <f t="shared" si="4"/>
        <v>0</v>
      </c>
      <c r="Y11" s="62">
        <v>1</v>
      </c>
      <c r="Z11" s="63">
        <v>0</v>
      </c>
      <c r="AA11" s="61" t="str">
        <f t="shared" si="0"/>
        <v>0</v>
      </c>
      <c r="AB11" s="61">
        <f t="shared" si="2"/>
        <v>0.1</v>
      </c>
      <c r="AC11" s="64">
        <f t="shared" si="3"/>
        <v>0</v>
      </c>
      <c r="AD11" s="16"/>
      <c r="AE11" s="34">
        <v>8.5</v>
      </c>
      <c r="AF11" s="46">
        <v>8</v>
      </c>
    </row>
    <row r="12" spans="1:32" ht="18" customHeight="1">
      <c r="A12" s="65"/>
      <c r="B12" s="66"/>
      <c r="C12" s="67"/>
      <c r="D12" s="68">
        <v>0.211</v>
      </c>
      <c r="E12" s="69"/>
      <c r="F12" s="68">
        <v>0.302</v>
      </c>
      <c r="G12" s="69"/>
      <c r="H12" s="68">
        <v>0.264</v>
      </c>
      <c r="I12" s="69"/>
      <c r="J12" s="68">
        <v>0.38</v>
      </c>
      <c r="K12" s="69"/>
      <c r="L12" s="68">
        <v>0.526</v>
      </c>
      <c r="M12" s="69"/>
      <c r="N12" s="68">
        <v>0.741</v>
      </c>
      <c r="O12" s="69"/>
      <c r="P12" s="68">
        <v>0.387</v>
      </c>
      <c r="Q12" s="69"/>
      <c r="R12" s="68">
        <v>0.558</v>
      </c>
      <c r="S12" s="69"/>
      <c r="T12" s="68">
        <v>0.708</v>
      </c>
      <c r="U12" s="69"/>
      <c r="V12" s="68">
        <v>1.04</v>
      </c>
      <c r="W12" s="69">
        <f t="shared" si="1"/>
        <v>0</v>
      </c>
      <c r="X12" s="70" t="str">
        <f t="shared" si="4"/>
        <v>0</v>
      </c>
      <c r="Y12" s="71">
        <v>1</v>
      </c>
      <c r="Z12" s="72">
        <v>0</v>
      </c>
      <c r="AA12" s="70" t="str">
        <f t="shared" si="0"/>
        <v>0</v>
      </c>
      <c r="AB12" s="70">
        <f t="shared" si="2"/>
        <v>0.1</v>
      </c>
      <c r="AC12" s="1">
        <f t="shared" si="3"/>
        <v>0</v>
      </c>
      <c r="AD12" s="16"/>
      <c r="AE12" s="34">
        <v>10</v>
      </c>
      <c r="AF12" s="46">
        <v>10</v>
      </c>
    </row>
    <row r="13" spans="1:32" ht="18" customHeight="1">
      <c r="A13" s="47"/>
      <c r="B13" s="48"/>
      <c r="C13" s="49"/>
      <c r="D13" s="50">
        <v>0.211</v>
      </c>
      <c r="E13" s="51"/>
      <c r="F13" s="50">
        <v>0.302</v>
      </c>
      <c r="G13" s="51"/>
      <c r="H13" s="50">
        <v>0.264</v>
      </c>
      <c r="I13" s="51"/>
      <c r="J13" s="50">
        <v>0.38</v>
      </c>
      <c r="K13" s="51"/>
      <c r="L13" s="50">
        <v>0.526</v>
      </c>
      <c r="M13" s="51"/>
      <c r="N13" s="50">
        <v>0.741</v>
      </c>
      <c r="O13" s="51"/>
      <c r="P13" s="50">
        <v>0.387</v>
      </c>
      <c r="Q13" s="51"/>
      <c r="R13" s="50">
        <v>0.558</v>
      </c>
      <c r="S13" s="51"/>
      <c r="T13" s="50">
        <v>0.708</v>
      </c>
      <c r="U13" s="51"/>
      <c r="V13" s="50">
        <v>1.04</v>
      </c>
      <c r="W13" s="51">
        <f t="shared" si="1"/>
        <v>0</v>
      </c>
      <c r="X13" s="52" t="str">
        <f t="shared" si="4"/>
        <v>0</v>
      </c>
      <c r="Y13" s="53">
        <v>1</v>
      </c>
      <c r="Z13" s="54">
        <v>0</v>
      </c>
      <c r="AA13" s="52" t="str">
        <f t="shared" si="0"/>
        <v>0</v>
      </c>
      <c r="AB13" s="52">
        <f t="shared" si="2"/>
        <v>0.1</v>
      </c>
      <c r="AC13" s="55">
        <f t="shared" si="3"/>
        <v>0</v>
      </c>
      <c r="AD13" s="16"/>
      <c r="AE13" s="34">
        <v>13</v>
      </c>
      <c r="AF13" s="46">
        <v>11</v>
      </c>
    </row>
    <row r="14" spans="1:32" ht="18" customHeight="1">
      <c r="A14" s="47"/>
      <c r="B14" s="48"/>
      <c r="C14" s="49"/>
      <c r="D14" s="50">
        <v>0.211</v>
      </c>
      <c r="E14" s="51"/>
      <c r="F14" s="50">
        <v>0.302</v>
      </c>
      <c r="G14" s="51"/>
      <c r="H14" s="50">
        <v>0.264</v>
      </c>
      <c r="I14" s="51"/>
      <c r="J14" s="50">
        <v>0.38</v>
      </c>
      <c r="K14" s="51"/>
      <c r="L14" s="50">
        <v>0.526</v>
      </c>
      <c r="M14" s="51"/>
      <c r="N14" s="50">
        <v>0.741</v>
      </c>
      <c r="O14" s="51"/>
      <c r="P14" s="50">
        <v>0.387</v>
      </c>
      <c r="Q14" s="51"/>
      <c r="R14" s="50">
        <v>0.558</v>
      </c>
      <c r="S14" s="51"/>
      <c r="T14" s="50">
        <v>0.708</v>
      </c>
      <c r="U14" s="51"/>
      <c r="V14" s="50">
        <v>1.04</v>
      </c>
      <c r="W14" s="51">
        <f t="shared" si="1"/>
        <v>0</v>
      </c>
      <c r="X14" s="52" t="str">
        <f t="shared" si="4"/>
        <v>0</v>
      </c>
      <c r="Y14" s="53">
        <v>1</v>
      </c>
      <c r="Z14" s="54">
        <v>0</v>
      </c>
      <c r="AA14" s="52" t="str">
        <f t="shared" si="0"/>
        <v>0</v>
      </c>
      <c r="AB14" s="52">
        <f t="shared" si="2"/>
        <v>0.1</v>
      </c>
      <c r="AC14" s="55">
        <f t="shared" si="3"/>
        <v>0</v>
      </c>
      <c r="AD14" s="16"/>
      <c r="AE14" s="34">
        <v>16</v>
      </c>
      <c r="AF14" s="46">
        <v>12</v>
      </c>
    </row>
    <row r="15" spans="1:32" ht="18" customHeight="1">
      <c r="A15" s="47"/>
      <c r="B15" s="48"/>
      <c r="C15" s="49"/>
      <c r="D15" s="50">
        <v>0.211</v>
      </c>
      <c r="E15" s="51"/>
      <c r="F15" s="50">
        <v>0.302</v>
      </c>
      <c r="G15" s="51"/>
      <c r="H15" s="50">
        <v>0.264</v>
      </c>
      <c r="I15" s="51"/>
      <c r="J15" s="50">
        <v>0.38</v>
      </c>
      <c r="K15" s="51"/>
      <c r="L15" s="50">
        <v>0.526</v>
      </c>
      <c r="M15" s="51"/>
      <c r="N15" s="50">
        <v>0.741</v>
      </c>
      <c r="O15" s="51"/>
      <c r="P15" s="50">
        <v>0.387</v>
      </c>
      <c r="Q15" s="51"/>
      <c r="R15" s="50">
        <v>0.558</v>
      </c>
      <c r="S15" s="51"/>
      <c r="T15" s="50">
        <v>0.708</v>
      </c>
      <c r="U15" s="51"/>
      <c r="V15" s="50">
        <v>1.04</v>
      </c>
      <c r="W15" s="51">
        <f t="shared" si="1"/>
        <v>0</v>
      </c>
      <c r="X15" s="52" t="str">
        <f t="shared" si="4"/>
        <v>0</v>
      </c>
      <c r="Y15" s="53">
        <v>1</v>
      </c>
      <c r="Z15" s="54">
        <v>0</v>
      </c>
      <c r="AA15" s="52" t="str">
        <f t="shared" si="0"/>
        <v>0</v>
      </c>
      <c r="AB15" s="52">
        <f t="shared" si="2"/>
        <v>0.1</v>
      </c>
      <c r="AC15" s="55">
        <f t="shared" si="3"/>
        <v>0</v>
      </c>
      <c r="AD15" s="16"/>
      <c r="AE15" s="34">
        <v>19</v>
      </c>
      <c r="AF15" s="46">
        <v>15</v>
      </c>
    </row>
    <row r="16" spans="1:32" ht="18" customHeight="1">
      <c r="A16" s="56"/>
      <c r="B16" s="73"/>
      <c r="C16" s="58"/>
      <c r="D16" s="59">
        <v>0.211</v>
      </c>
      <c r="E16" s="60"/>
      <c r="F16" s="59">
        <v>0.302</v>
      </c>
      <c r="G16" s="60"/>
      <c r="H16" s="59">
        <v>0.264</v>
      </c>
      <c r="I16" s="60"/>
      <c r="J16" s="59">
        <v>0.38</v>
      </c>
      <c r="K16" s="60"/>
      <c r="L16" s="59">
        <v>0.526</v>
      </c>
      <c r="M16" s="60"/>
      <c r="N16" s="59">
        <v>0.741</v>
      </c>
      <c r="O16" s="60"/>
      <c r="P16" s="59">
        <v>0.387</v>
      </c>
      <c r="Q16" s="60"/>
      <c r="R16" s="59">
        <v>0.558</v>
      </c>
      <c r="S16" s="60"/>
      <c r="T16" s="59">
        <v>0.708</v>
      </c>
      <c r="U16" s="60"/>
      <c r="V16" s="59">
        <v>1.04</v>
      </c>
      <c r="W16" s="60">
        <f t="shared" si="1"/>
        <v>0</v>
      </c>
      <c r="X16" s="61" t="str">
        <f t="shared" si="4"/>
        <v>0</v>
      </c>
      <c r="Y16" s="74">
        <v>1</v>
      </c>
      <c r="Z16" s="63">
        <v>0</v>
      </c>
      <c r="AA16" s="61" t="str">
        <f t="shared" si="0"/>
        <v>0</v>
      </c>
      <c r="AB16" s="61">
        <f t="shared" si="2"/>
        <v>0.1</v>
      </c>
      <c r="AC16" s="64">
        <f t="shared" si="3"/>
        <v>0</v>
      </c>
      <c r="AD16" s="16"/>
      <c r="AE16" s="34">
        <v>22</v>
      </c>
      <c r="AF16" s="46">
        <v>18</v>
      </c>
    </row>
    <row r="17" spans="1:32" ht="18" customHeight="1">
      <c r="A17" s="65"/>
      <c r="B17" s="66"/>
      <c r="C17" s="67"/>
      <c r="D17" s="68">
        <v>0.211</v>
      </c>
      <c r="E17" s="69"/>
      <c r="F17" s="68">
        <v>0.302</v>
      </c>
      <c r="G17" s="69"/>
      <c r="H17" s="68">
        <v>0.264</v>
      </c>
      <c r="I17" s="69"/>
      <c r="J17" s="68">
        <v>0.38</v>
      </c>
      <c r="K17" s="69"/>
      <c r="L17" s="68">
        <v>0.526</v>
      </c>
      <c r="M17" s="69"/>
      <c r="N17" s="68">
        <v>0.741</v>
      </c>
      <c r="O17" s="69"/>
      <c r="P17" s="68">
        <v>0.387</v>
      </c>
      <c r="Q17" s="69"/>
      <c r="R17" s="68">
        <v>0.558</v>
      </c>
      <c r="S17" s="69"/>
      <c r="T17" s="68">
        <v>0.708</v>
      </c>
      <c r="U17" s="69"/>
      <c r="V17" s="68">
        <v>1.04</v>
      </c>
      <c r="W17" s="69">
        <f t="shared" si="1"/>
        <v>0</v>
      </c>
      <c r="X17" s="70" t="str">
        <f t="shared" si="4"/>
        <v>0</v>
      </c>
      <c r="Y17" s="71">
        <v>1</v>
      </c>
      <c r="Z17" s="72">
        <v>0</v>
      </c>
      <c r="AA17" s="70" t="str">
        <f t="shared" si="0"/>
        <v>0</v>
      </c>
      <c r="AB17" s="70">
        <f t="shared" si="2"/>
        <v>0.1</v>
      </c>
      <c r="AC17" s="1">
        <f t="shared" si="3"/>
        <v>0</v>
      </c>
      <c r="AD17" s="16"/>
      <c r="AE17" s="34">
        <v>26</v>
      </c>
      <c r="AF17" s="46">
        <v>21</v>
      </c>
    </row>
    <row r="18" spans="1:32" ht="18" customHeight="1">
      <c r="A18" s="47"/>
      <c r="B18" s="48"/>
      <c r="C18" s="49"/>
      <c r="D18" s="50">
        <v>0.211</v>
      </c>
      <c r="E18" s="51"/>
      <c r="F18" s="50">
        <v>0.302</v>
      </c>
      <c r="G18" s="51"/>
      <c r="H18" s="50">
        <v>0.264</v>
      </c>
      <c r="I18" s="51"/>
      <c r="J18" s="50">
        <v>0.38</v>
      </c>
      <c r="K18" s="51"/>
      <c r="L18" s="50">
        <v>0.526</v>
      </c>
      <c r="M18" s="51"/>
      <c r="N18" s="50">
        <v>0.741</v>
      </c>
      <c r="O18" s="51"/>
      <c r="P18" s="50">
        <v>0.387</v>
      </c>
      <c r="Q18" s="51"/>
      <c r="R18" s="50">
        <v>0.558</v>
      </c>
      <c r="S18" s="51"/>
      <c r="T18" s="50">
        <v>0.708</v>
      </c>
      <c r="U18" s="51"/>
      <c r="V18" s="50">
        <v>1.04</v>
      </c>
      <c r="W18" s="51">
        <f t="shared" si="1"/>
        <v>0</v>
      </c>
      <c r="X18" s="52" t="str">
        <f t="shared" si="4"/>
        <v>0</v>
      </c>
      <c r="Y18" s="53">
        <v>1</v>
      </c>
      <c r="Z18" s="54">
        <v>0</v>
      </c>
      <c r="AA18" s="52" t="str">
        <f t="shared" si="0"/>
        <v>0</v>
      </c>
      <c r="AB18" s="52">
        <f t="shared" si="2"/>
        <v>0.1</v>
      </c>
      <c r="AC18" s="55">
        <f t="shared" si="3"/>
        <v>0</v>
      </c>
      <c r="AD18" s="16"/>
      <c r="AE18" s="34">
        <v>30</v>
      </c>
      <c r="AF18" s="46">
        <v>24</v>
      </c>
    </row>
    <row r="19" spans="1:32" ht="18" customHeight="1">
      <c r="A19" s="47"/>
      <c r="B19" s="48"/>
      <c r="C19" s="49"/>
      <c r="D19" s="50">
        <v>0.211</v>
      </c>
      <c r="E19" s="51"/>
      <c r="F19" s="50">
        <v>0.302</v>
      </c>
      <c r="G19" s="51"/>
      <c r="H19" s="50">
        <v>0.264</v>
      </c>
      <c r="I19" s="51"/>
      <c r="J19" s="50">
        <v>0.38</v>
      </c>
      <c r="K19" s="51"/>
      <c r="L19" s="50">
        <v>0.526</v>
      </c>
      <c r="M19" s="51"/>
      <c r="N19" s="50">
        <v>0.741</v>
      </c>
      <c r="O19" s="51"/>
      <c r="P19" s="50">
        <v>0.387</v>
      </c>
      <c r="Q19" s="51"/>
      <c r="R19" s="50">
        <v>0.558</v>
      </c>
      <c r="S19" s="51"/>
      <c r="T19" s="50">
        <v>0.708</v>
      </c>
      <c r="U19" s="51"/>
      <c r="V19" s="50">
        <v>1.04</v>
      </c>
      <c r="W19" s="51">
        <f t="shared" si="1"/>
        <v>0</v>
      </c>
      <c r="X19" s="52" t="str">
        <f t="shared" si="4"/>
        <v>0</v>
      </c>
      <c r="Y19" s="53">
        <v>1</v>
      </c>
      <c r="Z19" s="54">
        <v>0</v>
      </c>
      <c r="AA19" s="52" t="str">
        <f aca="true" t="shared" si="5" ref="AA19:AA36">IF(Z19=0,"0",0.02)</f>
        <v>0</v>
      </c>
      <c r="AB19" s="52">
        <f t="shared" si="2"/>
        <v>0.1</v>
      </c>
      <c r="AC19" s="55">
        <f t="shared" si="3"/>
        <v>0</v>
      </c>
      <c r="AD19" s="16"/>
      <c r="AE19" s="34">
        <v>35</v>
      </c>
      <c r="AF19" s="46">
        <v>28</v>
      </c>
    </row>
    <row r="20" spans="1:32" ht="18" customHeight="1">
      <c r="A20" s="47"/>
      <c r="B20" s="48"/>
      <c r="C20" s="49"/>
      <c r="D20" s="50">
        <v>0.211</v>
      </c>
      <c r="E20" s="51"/>
      <c r="F20" s="50">
        <v>0.302</v>
      </c>
      <c r="G20" s="51"/>
      <c r="H20" s="50">
        <v>0.264</v>
      </c>
      <c r="I20" s="51"/>
      <c r="J20" s="50">
        <v>0.38</v>
      </c>
      <c r="K20" s="51"/>
      <c r="L20" s="50">
        <v>0.526</v>
      </c>
      <c r="M20" s="51"/>
      <c r="N20" s="50">
        <v>0.741</v>
      </c>
      <c r="O20" s="51"/>
      <c r="P20" s="50">
        <v>0.387</v>
      </c>
      <c r="Q20" s="51"/>
      <c r="R20" s="50">
        <v>0.558</v>
      </c>
      <c r="S20" s="51"/>
      <c r="T20" s="50">
        <v>0.708</v>
      </c>
      <c r="U20" s="51"/>
      <c r="V20" s="50">
        <v>1.04</v>
      </c>
      <c r="W20" s="51">
        <f t="shared" si="1"/>
        <v>0</v>
      </c>
      <c r="X20" s="52" t="str">
        <f t="shared" si="4"/>
        <v>0</v>
      </c>
      <c r="Y20" s="53">
        <v>1</v>
      </c>
      <c r="Z20" s="54">
        <v>0</v>
      </c>
      <c r="AA20" s="52" t="str">
        <f t="shared" si="5"/>
        <v>0</v>
      </c>
      <c r="AB20" s="52">
        <f t="shared" si="2"/>
        <v>0.1</v>
      </c>
      <c r="AC20" s="55">
        <f t="shared" si="3"/>
        <v>0</v>
      </c>
      <c r="AD20" s="16"/>
      <c r="AE20" s="75">
        <v>41</v>
      </c>
      <c r="AF20" s="76">
        <v>33</v>
      </c>
    </row>
    <row r="21" spans="1:32" ht="18" customHeight="1">
      <c r="A21" s="56"/>
      <c r="B21" s="73"/>
      <c r="C21" s="58"/>
      <c r="D21" s="59">
        <v>0.211</v>
      </c>
      <c r="E21" s="60"/>
      <c r="F21" s="59">
        <v>0.302</v>
      </c>
      <c r="G21" s="60"/>
      <c r="H21" s="59">
        <v>0.264</v>
      </c>
      <c r="I21" s="60"/>
      <c r="J21" s="59">
        <v>0.38</v>
      </c>
      <c r="K21" s="60"/>
      <c r="L21" s="59">
        <v>0.526</v>
      </c>
      <c r="M21" s="60"/>
      <c r="N21" s="59">
        <v>0.741</v>
      </c>
      <c r="O21" s="60"/>
      <c r="P21" s="59">
        <v>0.387</v>
      </c>
      <c r="Q21" s="60"/>
      <c r="R21" s="59">
        <v>0.558</v>
      </c>
      <c r="S21" s="60"/>
      <c r="T21" s="59">
        <v>0.708</v>
      </c>
      <c r="U21" s="60"/>
      <c r="V21" s="59">
        <v>1.04</v>
      </c>
      <c r="W21" s="60">
        <f t="shared" si="1"/>
        <v>0</v>
      </c>
      <c r="X21" s="61" t="str">
        <f t="shared" si="4"/>
        <v>0</v>
      </c>
      <c r="Y21" s="74">
        <v>1</v>
      </c>
      <c r="Z21" s="63">
        <v>0</v>
      </c>
      <c r="AA21" s="61" t="str">
        <f t="shared" si="5"/>
        <v>0</v>
      </c>
      <c r="AB21" s="61">
        <f t="shared" si="2"/>
        <v>0.1</v>
      </c>
      <c r="AC21" s="64">
        <f t="shared" si="3"/>
        <v>0</v>
      </c>
      <c r="AD21" s="16"/>
      <c r="AE21" s="77"/>
      <c r="AF21" s="77"/>
    </row>
    <row r="22" spans="1:32" ht="18" customHeight="1">
      <c r="A22" s="65"/>
      <c r="B22" s="66"/>
      <c r="C22" s="67"/>
      <c r="D22" s="68">
        <v>0.211</v>
      </c>
      <c r="E22" s="69"/>
      <c r="F22" s="68">
        <v>0.302</v>
      </c>
      <c r="G22" s="69"/>
      <c r="H22" s="68">
        <v>0.264</v>
      </c>
      <c r="I22" s="69"/>
      <c r="J22" s="68">
        <v>0.38</v>
      </c>
      <c r="K22" s="69"/>
      <c r="L22" s="68">
        <v>0.526</v>
      </c>
      <c r="M22" s="69"/>
      <c r="N22" s="68">
        <v>0.741</v>
      </c>
      <c r="O22" s="69"/>
      <c r="P22" s="68">
        <v>0.387</v>
      </c>
      <c r="Q22" s="69"/>
      <c r="R22" s="68">
        <v>0.558</v>
      </c>
      <c r="S22" s="69"/>
      <c r="T22" s="68">
        <v>0.708</v>
      </c>
      <c r="U22" s="69"/>
      <c r="V22" s="68">
        <v>1.04</v>
      </c>
      <c r="W22" s="69">
        <f t="shared" si="1"/>
        <v>0</v>
      </c>
      <c r="X22" s="70" t="str">
        <f t="shared" si="4"/>
        <v>0</v>
      </c>
      <c r="Y22" s="71">
        <v>1</v>
      </c>
      <c r="Z22" s="72">
        <v>0</v>
      </c>
      <c r="AA22" s="70" t="str">
        <f t="shared" si="5"/>
        <v>0</v>
      </c>
      <c r="AB22" s="70">
        <f t="shared" si="2"/>
        <v>0.1</v>
      </c>
      <c r="AC22" s="1">
        <f t="shared" si="3"/>
        <v>0</v>
      </c>
      <c r="AD22" s="16"/>
      <c r="AE22" s="77"/>
      <c r="AF22" s="77"/>
    </row>
    <row r="23" spans="1:32" ht="18" customHeight="1">
      <c r="A23" s="47"/>
      <c r="B23" s="48"/>
      <c r="C23" s="49"/>
      <c r="D23" s="50">
        <v>0.211</v>
      </c>
      <c r="E23" s="51"/>
      <c r="F23" s="50">
        <v>0.302</v>
      </c>
      <c r="G23" s="51"/>
      <c r="H23" s="50">
        <v>0.264</v>
      </c>
      <c r="I23" s="51"/>
      <c r="J23" s="50">
        <v>0.38</v>
      </c>
      <c r="K23" s="51"/>
      <c r="L23" s="50">
        <v>0.526</v>
      </c>
      <c r="M23" s="51"/>
      <c r="N23" s="50">
        <v>0.741</v>
      </c>
      <c r="O23" s="51"/>
      <c r="P23" s="50">
        <v>0.387</v>
      </c>
      <c r="Q23" s="51"/>
      <c r="R23" s="50">
        <v>0.558</v>
      </c>
      <c r="S23" s="78"/>
      <c r="T23" s="50">
        <v>0.708</v>
      </c>
      <c r="U23" s="51"/>
      <c r="V23" s="50">
        <v>1.04</v>
      </c>
      <c r="W23" s="51">
        <f t="shared" si="1"/>
        <v>0</v>
      </c>
      <c r="X23" s="52" t="str">
        <f t="shared" si="4"/>
        <v>0</v>
      </c>
      <c r="Y23" s="53">
        <v>1</v>
      </c>
      <c r="Z23" s="54">
        <v>0</v>
      </c>
      <c r="AA23" s="52" t="str">
        <f t="shared" si="5"/>
        <v>0</v>
      </c>
      <c r="AB23" s="52">
        <f t="shared" si="2"/>
        <v>0.1</v>
      </c>
      <c r="AC23" s="55">
        <f t="shared" si="3"/>
        <v>0</v>
      </c>
      <c r="AD23" s="16"/>
      <c r="AE23" s="77"/>
      <c r="AF23" s="77"/>
    </row>
    <row r="24" spans="1:32" ht="18" customHeight="1">
      <c r="A24" s="47"/>
      <c r="B24" s="48"/>
      <c r="C24" s="49"/>
      <c r="D24" s="50">
        <v>0.211</v>
      </c>
      <c r="E24" s="51"/>
      <c r="F24" s="50">
        <v>0.302</v>
      </c>
      <c r="G24" s="51"/>
      <c r="H24" s="50">
        <v>0.264</v>
      </c>
      <c r="I24" s="51"/>
      <c r="J24" s="50">
        <v>0.38</v>
      </c>
      <c r="K24" s="51"/>
      <c r="L24" s="50">
        <v>0.526</v>
      </c>
      <c r="M24" s="51"/>
      <c r="N24" s="50">
        <v>0.741</v>
      </c>
      <c r="O24" s="51"/>
      <c r="P24" s="50">
        <v>0.387</v>
      </c>
      <c r="Q24" s="51"/>
      <c r="R24" s="50">
        <v>0.558</v>
      </c>
      <c r="S24" s="51"/>
      <c r="T24" s="50">
        <v>0.708</v>
      </c>
      <c r="U24" s="51"/>
      <c r="V24" s="50">
        <v>1.04</v>
      </c>
      <c r="W24" s="51">
        <f t="shared" si="1"/>
        <v>0</v>
      </c>
      <c r="X24" s="52" t="str">
        <f t="shared" si="4"/>
        <v>0</v>
      </c>
      <c r="Y24" s="53">
        <v>1</v>
      </c>
      <c r="Z24" s="54">
        <v>0</v>
      </c>
      <c r="AA24" s="52" t="str">
        <f t="shared" si="5"/>
        <v>0</v>
      </c>
      <c r="AB24" s="52">
        <f aca="true" t="shared" si="6" ref="AB24:AB36">IF(Y24=0,"0",$AC$2)</f>
        <v>0.1</v>
      </c>
      <c r="AC24" s="55">
        <f t="shared" si="3"/>
        <v>0</v>
      </c>
      <c r="AD24" s="16"/>
      <c r="AE24" s="16"/>
      <c r="AF24" s="16"/>
    </row>
    <row r="25" spans="1:32" ht="18" customHeight="1">
      <c r="A25" s="47"/>
      <c r="B25" s="48"/>
      <c r="C25" s="49"/>
      <c r="D25" s="50">
        <v>0.211</v>
      </c>
      <c r="E25" s="51"/>
      <c r="F25" s="50">
        <v>0.302</v>
      </c>
      <c r="G25" s="51"/>
      <c r="H25" s="50">
        <v>0.264</v>
      </c>
      <c r="I25" s="51"/>
      <c r="J25" s="50">
        <v>0.38</v>
      </c>
      <c r="K25" s="51"/>
      <c r="L25" s="50">
        <v>0.526</v>
      </c>
      <c r="M25" s="51"/>
      <c r="N25" s="50">
        <v>0.741</v>
      </c>
      <c r="O25" s="51"/>
      <c r="P25" s="50">
        <v>0.387</v>
      </c>
      <c r="Q25" s="51"/>
      <c r="R25" s="50">
        <v>0.558</v>
      </c>
      <c r="S25" s="51"/>
      <c r="T25" s="50">
        <v>0.708</v>
      </c>
      <c r="U25" s="51"/>
      <c r="V25" s="50">
        <v>1.04</v>
      </c>
      <c r="W25" s="51">
        <f t="shared" si="1"/>
        <v>0</v>
      </c>
      <c r="X25" s="52" t="str">
        <f t="shared" si="4"/>
        <v>0</v>
      </c>
      <c r="Y25" s="53">
        <v>1</v>
      </c>
      <c r="Z25" s="54">
        <v>0</v>
      </c>
      <c r="AA25" s="52" t="str">
        <f t="shared" si="5"/>
        <v>0</v>
      </c>
      <c r="AB25" s="52">
        <f t="shared" si="6"/>
        <v>0.1</v>
      </c>
      <c r="AC25" s="55">
        <f t="shared" si="3"/>
        <v>0</v>
      </c>
      <c r="AD25" s="16"/>
      <c r="AE25" s="16"/>
      <c r="AF25" s="16"/>
    </row>
    <row r="26" spans="1:32" ht="18" customHeight="1">
      <c r="A26" s="56"/>
      <c r="B26" s="73"/>
      <c r="C26" s="58"/>
      <c r="D26" s="59">
        <v>0.211</v>
      </c>
      <c r="E26" s="60"/>
      <c r="F26" s="59">
        <v>0.302</v>
      </c>
      <c r="G26" s="60"/>
      <c r="H26" s="59">
        <v>0.264</v>
      </c>
      <c r="I26" s="60"/>
      <c r="J26" s="59">
        <v>0.38</v>
      </c>
      <c r="K26" s="60"/>
      <c r="L26" s="59">
        <v>0.526</v>
      </c>
      <c r="M26" s="60"/>
      <c r="N26" s="59">
        <v>0.741</v>
      </c>
      <c r="O26" s="60"/>
      <c r="P26" s="59">
        <v>0.387</v>
      </c>
      <c r="Q26" s="60"/>
      <c r="R26" s="59">
        <v>0.558</v>
      </c>
      <c r="S26" s="60"/>
      <c r="T26" s="59">
        <v>0.708</v>
      </c>
      <c r="U26" s="60"/>
      <c r="V26" s="59">
        <v>1.04</v>
      </c>
      <c r="W26" s="60">
        <f t="shared" si="1"/>
        <v>0</v>
      </c>
      <c r="X26" s="61" t="str">
        <f t="shared" si="4"/>
        <v>0</v>
      </c>
      <c r="Y26" s="74">
        <v>1</v>
      </c>
      <c r="Z26" s="63">
        <v>0</v>
      </c>
      <c r="AA26" s="61" t="str">
        <f t="shared" si="5"/>
        <v>0</v>
      </c>
      <c r="AB26" s="61">
        <f t="shared" si="6"/>
        <v>0.1</v>
      </c>
      <c r="AC26" s="64">
        <f t="shared" si="3"/>
        <v>0</v>
      </c>
      <c r="AD26" s="16"/>
      <c r="AE26" s="16"/>
      <c r="AF26" s="16"/>
    </row>
    <row r="27" spans="1:32" ht="18" customHeight="1">
      <c r="A27" s="65"/>
      <c r="B27" s="66"/>
      <c r="C27" s="67"/>
      <c r="D27" s="68">
        <v>0.211</v>
      </c>
      <c r="E27" s="69"/>
      <c r="F27" s="68">
        <v>0.302</v>
      </c>
      <c r="G27" s="69"/>
      <c r="H27" s="68">
        <v>0.264</v>
      </c>
      <c r="I27" s="69"/>
      <c r="J27" s="68">
        <v>0.38</v>
      </c>
      <c r="K27" s="69"/>
      <c r="L27" s="68">
        <v>0.526</v>
      </c>
      <c r="M27" s="69"/>
      <c r="N27" s="68">
        <v>0.741</v>
      </c>
      <c r="O27" s="69"/>
      <c r="P27" s="68">
        <v>0.387</v>
      </c>
      <c r="Q27" s="69"/>
      <c r="R27" s="68">
        <v>0.558</v>
      </c>
      <c r="S27" s="69"/>
      <c r="T27" s="68">
        <v>0.708</v>
      </c>
      <c r="U27" s="69"/>
      <c r="V27" s="68">
        <v>1.04</v>
      </c>
      <c r="W27" s="69">
        <f t="shared" si="1"/>
        <v>0</v>
      </c>
      <c r="X27" s="70" t="str">
        <f t="shared" si="4"/>
        <v>0</v>
      </c>
      <c r="Y27" s="71">
        <v>1</v>
      </c>
      <c r="Z27" s="72">
        <v>0</v>
      </c>
      <c r="AA27" s="70" t="str">
        <f t="shared" si="5"/>
        <v>0</v>
      </c>
      <c r="AB27" s="70">
        <f t="shared" si="6"/>
        <v>0.1</v>
      </c>
      <c r="AC27" s="1">
        <f t="shared" si="3"/>
        <v>0</v>
      </c>
      <c r="AD27" s="16"/>
      <c r="AE27" s="16"/>
      <c r="AF27" s="16"/>
    </row>
    <row r="28" spans="1:32" ht="18" customHeight="1">
      <c r="A28" s="47"/>
      <c r="B28" s="48"/>
      <c r="C28" s="49"/>
      <c r="D28" s="50">
        <v>0.211</v>
      </c>
      <c r="E28" s="51"/>
      <c r="F28" s="50">
        <v>0.302</v>
      </c>
      <c r="G28" s="51"/>
      <c r="H28" s="50">
        <v>0.264</v>
      </c>
      <c r="I28" s="51"/>
      <c r="J28" s="50">
        <v>0.38</v>
      </c>
      <c r="K28" s="51"/>
      <c r="L28" s="50">
        <v>0.526</v>
      </c>
      <c r="M28" s="51"/>
      <c r="N28" s="50">
        <v>0.741</v>
      </c>
      <c r="O28" s="51"/>
      <c r="P28" s="50">
        <v>0.387</v>
      </c>
      <c r="Q28" s="51"/>
      <c r="R28" s="50">
        <v>0.558</v>
      </c>
      <c r="S28" s="51"/>
      <c r="T28" s="50">
        <v>0.708</v>
      </c>
      <c r="U28" s="51"/>
      <c r="V28" s="50">
        <v>1.04</v>
      </c>
      <c r="W28" s="51">
        <f t="shared" si="1"/>
        <v>0</v>
      </c>
      <c r="X28" s="52" t="str">
        <f t="shared" si="4"/>
        <v>0</v>
      </c>
      <c r="Y28" s="53">
        <v>1</v>
      </c>
      <c r="Z28" s="54">
        <v>0</v>
      </c>
      <c r="AA28" s="52" t="str">
        <f t="shared" si="5"/>
        <v>0</v>
      </c>
      <c r="AB28" s="52">
        <f t="shared" si="6"/>
        <v>0.1</v>
      </c>
      <c r="AC28" s="55">
        <f t="shared" si="3"/>
        <v>0</v>
      </c>
      <c r="AD28" s="16"/>
      <c r="AE28" s="16"/>
      <c r="AF28" s="16"/>
    </row>
    <row r="29" spans="1:32" ht="18" customHeight="1">
      <c r="A29" s="47"/>
      <c r="B29" s="48"/>
      <c r="C29" s="49"/>
      <c r="D29" s="50">
        <v>0.211</v>
      </c>
      <c r="E29" s="51"/>
      <c r="F29" s="50">
        <v>0.302</v>
      </c>
      <c r="G29" s="51"/>
      <c r="H29" s="50">
        <v>0.264</v>
      </c>
      <c r="I29" s="51"/>
      <c r="J29" s="50">
        <v>0.38</v>
      </c>
      <c r="K29" s="51"/>
      <c r="L29" s="50">
        <v>0.526</v>
      </c>
      <c r="M29" s="51"/>
      <c r="N29" s="50">
        <v>0.741</v>
      </c>
      <c r="O29" s="51"/>
      <c r="P29" s="50">
        <v>0.387</v>
      </c>
      <c r="Q29" s="51"/>
      <c r="R29" s="50">
        <v>0.558</v>
      </c>
      <c r="S29" s="51"/>
      <c r="T29" s="50">
        <v>0.708</v>
      </c>
      <c r="U29" s="51"/>
      <c r="V29" s="50">
        <v>1.04</v>
      </c>
      <c r="W29" s="51">
        <f t="shared" si="1"/>
        <v>0</v>
      </c>
      <c r="X29" s="52" t="str">
        <f t="shared" si="4"/>
        <v>0</v>
      </c>
      <c r="Y29" s="53">
        <v>1</v>
      </c>
      <c r="Z29" s="54">
        <v>0</v>
      </c>
      <c r="AA29" s="52" t="str">
        <f t="shared" si="5"/>
        <v>0</v>
      </c>
      <c r="AB29" s="52">
        <f t="shared" si="6"/>
        <v>0.1</v>
      </c>
      <c r="AC29" s="55">
        <f t="shared" si="3"/>
        <v>0</v>
      </c>
      <c r="AD29" s="16"/>
      <c r="AE29" s="16"/>
      <c r="AF29" s="16"/>
    </row>
    <row r="30" spans="1:32" ht="18" customHeight="1">
      <c r="A30" s="47"/>
      <c r="B30" s="48"/>
      <c r="C30" s="49"/>
      <c r="D30" s="50">
        <v>0.211</v>
      </c>
      <c r="E30" s="51"/>
      <c r="F30" s="50">
        <v>0.302</v>
      </c>
      <c r="G30" s="51"/>
      <c r="H30" s="50">
        <v>0.264</v>
      </c>
      <c r="I30" s="51"/>
      <c r="J30" s="50">
        <v>0.38</v>
      </c>
      <c r="K30" s="51"/>
      <c r="L30" s="50">
        <v>0.526</v>
      </c>
      <c r="M30" s="51"/>
      <c r="N30" s="50">
        <v>0.741</v>
      </c>
      <c r="O30" s="51"/>
      <c r="P30" s="50">
        <v>0.387</v>
      </c>
      <c r="Q30" s="51"/>
      <c r="R30" s="50">
        <v>0.558</v>
      </c>
      <c r="S30" s="51"/>
      <c r="T30" s="50">
        <v>0.708</v>
      </c>
      <c r="U30" s="51"/>
      <c r="V30" s="50">
        <v>1.04</v>
      </c>
      <c r="W30" s="51">
        <f t="shared" si="1"/>
        <v>0</v>
      </c>
      <c r="X30" s="52" t="str">
        <f t="shared" si="4"/>
        <v>0</v>
      </c>
      <c r="Y30" s="53">
        <v>1</v>
      </c>
      <c r="Z30" s="54">
        <v>0</v>
      </c>
      <c r="AA30" s="52" t="str">
        <f t="shared" si="5"/>
        <v>0</v>
      </c>
      <c r="AB30" s="52">
        <f t="shared" si="6"/>
        <v>0.1</v>
      </c>
      <c r="AC30" s="55">
        <f t="shared" si="3"/>
        <v>0</v>
      </c>
      <c r="AD30" s="16"/>
      <c r="AE30" s="16"/>
      <c r="AF30" s="16"/>
    </row>
    <row r="31" spans="1:32" ht="18" customHeight="1">
      <c r="A31" s="56"/>
      <c r="B31" s="73"/>
      <c r="C31" s="58"/>
      <c r="D31" s="59">
        <v>0.211</v>
      </c>
      <c r="E31" s="60"/>
      <c r="F31" s="59">
        <v>0.302</v>
      </c>
      <c r="G31" s="60"/>
      <c r="H31" s="59">
        <v>0.264</v>
      </c>
      <c r="I31" s="60"/>
      <c r="J31" s="59">
        <v>0.38</v>
      </c>
      <c r="K31" s="60"/>
      <c r="L31" s="59">
        <v>0.526</v>
      </c>
      <c r="M31" s="60"/>
      <c r="N31" s="59">
        <v>0.741</v>
      </c>
      <c r="O31" s="60"/>
      <c r="P31" s="59">
        <v>0.387</v>
      </c>
      <c r="Q31" s="60"/>
      <c r="R31" s="59">
        <v>0.558</v>
      </c>
      <c r="S31" s="60"/>
      <c r="T31" s="59">
        <v>0.708</v>
      </c>
      <c r="U31" s="60"/>
      <c r="V31" s="59">
        <v>1.04</v>
      </c>
      <c r="W31" s="60">
        <f t="shared" si="1"/>
        <v>0</v>
      </c>
      <c r="X31" s="61" t="str">
        <f t="shared" si="4"/>
        <v>0</v>
      </c>
      <c r="Y31" s="74">
        <v>1</v>
      </c>
      <c r="Z31" s="63">
        <v>0</v>
      </c>
      <c r="AA31" s="61" t="str">
        <f t="shared" si="5"/>
        <v>0</v>
      </c>
      <c r="AB31" s="61">
        <f t="shared" si="6"/>
        <v>0.1</v>
      </c>
      <c r="AC31" s="64">
        <f t="shared" si="3"/>
        <v>0</v>
      </c>
      <c r="AD31" s="16"/>
      <c r="AE31" s="16"/>
      <c r="AF31" s="16"/>
    </row>
    <row r="32" spans="1:32" ht="18" customHeight="1">
      <c r="A32" s="65"/>
      <c r="B32" s="66"/>
      <c r="C32" s="67"/>
      <c r="D32" s="68">
        <v>0.211</v>
      </c>
      <c r="E32" s="69"/>
      <c r="F32" s="68">
        <v>0.302</v>
      </c>
      <c r="G32" s="69"/>
      <c r="H32" s="68">
        <v>0.264</v>
      </c>
      <c r="I32" s="69"/>
      <c r="J32" s="68">
        <v>0.38</v>
      </c>
      <c r="K32" s="69"/>
      <c r="L32" s="68">
        <v>0.526</v>
      </c>
      <c r="M32" s="69"/>
      <c r="N32" s="68">
        <v>0.741</v>
      </c>
      <c r="O32" s="69"/>
      <c r="P32" s="68">
        <v>0.387</v>
      </c>
      <c r="Q32" s="69"/>
      <c r="R32" s="68">
        <v>0.558</v>
      </c>
      <c r="S32" s="69"/>
      <c r="T32" s="68">
        <v>0.708</v>
      </c>
      <c r="U32" s="69"/>
      <c r="V32" s="68">
        <v>1.04</v>
      </c>
      <c r="W32" s="69">
        <f t="shared" si="1"/>
        <v>0</v>
      </c>
      <c r="X32" s="70" t="str">
        <f t="shared" si="4"/>
        <v>0</v>
      </c>
      <c r="Y32" s="71">
        <v>1</v>
      </c>
      <c r="Z32" s="72">
        <v>0</v>
      </c>
      <c r="AA32" s="70" t="str">
        <f t="shared" si="5"/>
        <v>0</v>
      </c>
      <c r="AB32" s="70">
        <f t="shared" si="6"/>
        <v>0.1</v>
      </c>
      <c r="AC32" s="1">
        <f t="shared" si="3"/>
        <v>0</v>
      </c>
      <c r="AD32" s="16"/>
      <c r="AE32" s="16"/>
      <c r="AF32" s="16"/>
    </row>
    <row r="33" spans="1:32" ht="18" customHeight="1">
      <c r="A33" s="47"/>
      <c r="B33" s="48"/>
      <c r="C33" s="49"/>
      <c r="D33" s="50">
        <v>0.211</v>
      </c>
      <c r="E33" s="51"/>
      <c r="F33" s="50">
        <v>0.302</v>
      </c>
      <c r="G33" s="51"/>
      <c r="H33" s="50">
        <v>0.264</v>
      </c>
      <c r="I33" s="51"/>
      <c r="J33" s="50">
        <v>0.38</v>
      </c>
      <c r="K33" s="51"/>
      <c r="L33" s="50">
        <v>0.526</v>
      </c>
      <c r="M33" s="51"/>
      <c r="N33" s="50">
        <v>0.741</v>
      </c>
      <c r="O33" s="51"/>
      <c r="P33" s="50">
        <v>0.387</v>
      </c>
      <c r="Q33" s="51"/>
      <c r="R33" s="50">
        <v>0.558</v>
      </c>
      <c r="S33" s="51"/>
      <c r="T33" s="50">
        <v>0.708</v>
      </c>
      <c r="U33" s="51"/>
      <c r="V33" s="50">
        <v>1.04</v>
      </c>
      <c r="W33" s="51">
        <f t="shared" si="1"/>
        <v>0</v>
      </c>
      <c r="X33" s="52" t="str">
        <f t="shared" si="4"/>
        <v>0</v>
      </c>
      <c r="Y33" s="53">
        <v>1</v>
      </c>
      <c r="Z33" s="54">
        <v>0</v>
      </c>
      <c r="AA33" s="52" t="str">
        <f t="shared" si="5"/>
        <v>0</v>
      </c>
      <c r="AB33" s="52">
        <f t="shared" si="6"/>
        <v>0.1</v>
      </c>
      <c r="AC33" s="55">
        <f t="shared" si="3"/>
        <v>0</v>
      </c>
      <c r="AD33" s="16"/>
      <c r="AE33" s="16"/>
      <c r="AF33" s="16"/>
    </row>
    <row r="34" spans="1:32" ht="18" customHeight="1">
      <c r="A34" s="47"/>
      <c r="B34" s="48"/>
      <c r="C34" s="49"/>
      <c r="D34" s="50">
        <v>0.211</v>
      </c>
      <c r="E34" s="51"/>
      <c r="F34" s="50">
        <v>0.302</v>
      </c>
      <c r="G34" s="51"/>
      <c r="H34" s="50">
        <v>0.264</v>
      </c>
      <c r="I34" s="51"/>
      <c r="J34" s="50">
        <v>0.38</v>
      </c>
      <c r="K34" s="51"/>
      <c r="L34" s="50">
        <v>0.526</v>
      </c>
      <c r="M34" s="51"/>
      <c r="N34" s="50">
        <v>0.741</v>
      </c>
      <c r="O34" s="51"/>
      <c r="P34" s="50">
        <v>0.387</v>
      </c>
      <c r="Q34" s="51"/>
      <c r="R34" s="50">
        <v>0.558</v>
      </c>
      <c r="S34" s="51"/>
      <c r="T34" s="50">
        <v>0.708</v>
      </c>
      <c r="U34" s="51"/>
      <c r="V34" s="50">
        <v>1.04</v>
      </c>
      <c r="W34" s="51">
        <f t="shared" si="1"/>
        <v>0</v>
      </c>
      <c r="X34" s="52" t="str">
        <f t="shared" si="4"/>
        <v>0</v>
      </c>
      <c r="Y34" s="53">
        <v>1</v>
      </c>
      <c r="Z34" s="54">
        <v>0</v>
      </c>
      <c r="AA34" s="52" t="str">
        <f t="shared" si="5"/>
        <v>0</v>
      </c>
      <c r="AB34" s="52">
        <f t="shared" si="6"/>
        <v>0.1</v>
      </c>
      <c r="AC34" s="55">
        <f t="shared" si="3"/>
        <v>0</v>
      </c>
      <c r="AD34" s="16"/>
      <c r="AE34" s="16"/>
      <c r="AF34" s="16"/>
    </row>
    <row r="35" spans="1:32" ht="18" customHeight="1">
      <c r="A35" s="47"/>
      <c r="B35" s="48"/>
      <c r="C35" s="49"/>
      <c r="D35" s="50">
        <v>0.211</v>
      </c>
      <c r="E35" s="51"/>
      <c r="F35" s="50">
        <v>0.302</v>
      </c>
      <c r="G35" s="51"/>
      <c r="H35" s="50">
        <v>0.264</v>
      </c>
      <c r="I35" s="51"/>
      <c r="J35" s="50">
        <v>0.38</v>
      </c>
      <c r="K35" s="51"/>
      <c r="L35" s="50">
        <v>0.526</v>
      </c>
      <c r="M35" s="51"/>
      <c r="N35" s="50">
        <v>0.741</v>
      </c>
      <c r="O35" s="51"/>
      <c r="P35" s="50">
        <v>0.387</v>
      </c>
      <c r="Q35" s="51"/>
      <c r="R35" s="50">
        <v>0.558</v>
      </c>
      <c r="S35" s="51"/>
      <c r="T35" s="50">
        <v>0.708</v>
      </c>
      <c r="U35" s="51"/>
      <c r="V35" s="50">
        <v>1.04</v>
      </c>
      <c r="W35" s="51">
        <f t="shared" si="1"/>
        <v>0</v>
      </c>
      <c r="X35" s="52" t="str">
        <f t="shared" si="4"/>
        <v>0</v>
      </c>
      <c r="Y35" s="53">
        <v>1</v>
      </c>
      <c r="Z35" s="54">
        <v>0</v>
      </c>
      <c r="AA35" s="52" t="str">
        <f t="shared" si="5"/>
        <v>0</v>
      </c>
      <c r="AB35" s="52">
        <f t="shared" si="6"/>
        <v>0.1</v>
      </c>
      <c r="AC35" s="55">
        <f t="shared" si="3"/>
        <v>0</v>
      </c>
      <c r="AD35" s="16"/>
      <c r="AE35" s="16"/>
      <c r="AF35" s="16"/>
    </row>
    <row r="36" spans="1:32" ht="18" customHeight="1" thickBot="1">
      <c r="A36" s="79"/>
      <c r="B36" s="80"/>
      <c r="C36" s="81"/>
      <c r="D36" s="82">
        <v>0.211</v>
      </c>
      <c r="E36" s="83"/>
      <c r="F36" s="82">
        <v>0.302</v>
      </c>
      <c r="G36" s="83"/>
      <c r="H36" s="82">
        <v>0.264</v>
      </c>
      <c r="I36" s="83"/>
      <c r="J36" s="82">
        <v>0.38</v>
      </c>
      <c r="K36" s="83"/>
      <c r="L36" s="82">
        <v>0.526</v>
      </c>
      <c r="M36" s="83"/>
      <c r="N36" s="82">
        <v>0.741</v>
      </c>
      <c r="O36" s="83"/>
      <c r="P36" s="82">
        <v>0.387</v>
      </c>
      <c r="Q36" s="83"/>
      <c r="R36" s="82">
        <v>0.558</v>
      </c>
      <c r="S36" s="83"/>
      <c r="T36" s="82">
        <v>0.708</v>
      </c>
      <c r="U36" s="83"/>
      <c r="V36" s="82">
        <v>1.04</v>
      </c>
      <c r="W36" s="83">
        <f t="shared" si="1"/>
        <v>0</v>
      </c>
      <c r="X36" s="84" t="str">
        <f t="shared" si="4"/>
        <v>0</v>
      </c>
      <c r="Y36" s="85">
        <v>1</v>
      </c>
      <c r="Z36" s="86">
        <v>0</v>
      </c>
      <c r="AA36" s="84" t="str">
        <f t="shared" si="5"/>
        <v>0</v>
      </c>
      <c r="AB36" s="84">
        <f t="shared" si="6"/>
        <v>0.1</v>
      </c>
      <c r="AC36" s="87">
        <f>ROUNDDOWN(Z36*(1+AA36)+X36*$Z$2*Y36*(1+AB36),-1)</f>
        <v>0</v>
      </c>
      <c r="AD36" s="16"/>
      <c r="AE36" s="16"/>
      <c r="AF36" s="16"/>
    </row>
    <row r="37" spans="1:32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16"/>
      <c r="AE37" s="16"/>
      <c r="AF37" s="16"/>
    </row>
    <row r="38" spans="1:32" ht="18" customHeight="1">
      <c r="A38" s="16"/>
      <c r="B38" s="16"/>
      <c r="C38" s="12" t="s">
        <v>29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89"/>
      <c r="R38" s="90" t="s">
        <v>64</v>
      </c>
      <c r="S38" s="89"/>
      <c r="T38" s="89"/>
      <c r="U38" s="89"/>
      <c r="V38" s="89"/>
      <c r="W38" s="89"/>
      <c r="X38" s="89"/>
      <c r="Y38" s="89"/>
      <c r="Z38" s="89"/>
      <c r="AA38" s="12"/>
      <c r="AB38" s="12"/>
      <c r="AC38" s="12"/>
      <c r="AD38" s="16"/>
      <c r="AE38" s="16"/>
      <c r="AF38" s="16"/>
    </row>
    <row r="39" spans="1:32" ht="18" customHeight="1">
      <c r="A39" s="16"/>
      <c r="B39" s="16"/>
      <c r="C39" s="12" t="s">
        <v>30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6"/>
      <c r="AE39" s="16"/>
      <c r="AF39" s="16"/>
    </row>
    <row r="40" spans="1:32" ht="18" customHeight="1">
      <c r="A40" s="16"/>
      <c r="B40" s="16"/>
      <c r="C40" s="12" t="s">
        <v>31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6"/>
      <c r="AE40" s="16"/>
      <c r="AF40" s="16"/>
    </row>
    <row r="41" spans="1:32" ht="18" customHeight="1" thickBo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16"/>
      <c r="AE41" s="16"/>
      <c r="AF41" s="16"/>
    </row>
    <row r="42" ht="14.25" thickTop="1"/>
  </sheetData>
  <sheetProtection password="DCD8" sheet="1" objects="1" scenarios="1" selectLockedCells="1"/>
  <mergeCells count="2">
    <mergeCell ref="I1:P1"/>
    <mergeCell ref="J3:O3"/>
  </mergeCells>
  <printOptions horizontalCentered="1" verticalCentered="1"/>
  <pageMargins left="0.3937007874015748" right="0.3937007874015748" top="0.7874015748031497" bottom="0.5905511811023623" header="0.5118110236220472" footer="0.31496062992125984"/>
  <pageSetup firstPageNumber="9" useFirstPageNumber="1" fitToHeight="1" fitToWidth="1" horizontalDpi="300" verticalDpi="300" orientation="landscape" paperSize="9" scale="72" r:id="rId1"/>
  <headerFooter alignWithMargins="0">
    <oddFooter>&amp;R&amp;"ＭＳ ゴシック,標準"&amp;9電気複合単価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zoomScale="85" zoomScaleNormal="85" workbookViewId="0" topLeftCell="A1">
      <selection activeCell="Z2" sqref="Z2"/>
    </sheetView>
  </sheetViews>
  <sheetFormatPr defaultColWidth="9.00390625" defaultRowHeight="12.75"/>
  <cols>
    <col min="1" max="1" width="4.375" style="5" customWidth="1"/>
    <col min="2" max="2" width="12.75390625" style="5" customWidth="1"/>
    <col min="3" max="3" width="5.00390625" style="5" customWidth="1"/>
    <col min="4" max="4" width="6.375" style="5" customWidth="1"/>
    <col min="5" max="5" width="5.00390625" style="5" customWidth="1"/>
    <col min="6" max="6" width="6.375" style="5" customWidth="1"/>
    <col min="7" max="7" width="5.00390625" style="5" customWidth="1"/>
    <col min="8" max="8" width="6.375" style="5" customWidth="1"/>
    <col min="9" max="9" width="5.00390625" style="5" customWidth="1"/>
    <col min="10" max="10" width="6.375" style="5" customWidth="1"/>
    <col min="11" max="11" width="5.00390625" style="5" customWidth="1"/>
    <col min="12" max="12" width="6.375" style="5" customWidth="1"/>
    <col min="13" max="13" width="5.00390625" style="5" customWidth="1"/>
    <col min="14" max="14" width="6.375" style="5" customWidth="1"/>
    <col min="15" max="15" width="5.00390625" style="5" customWidth="1"/>
    <col min="16" max="16" width="6.375" style="5" customWidth="1"/>
    <col min="17" max="17" width="5.00390625" style="5" customWidth="1"/>
    <col min="18" max="18" width="6.375" style="5" customWidth="1"/>
    <col min="19" max="19" width="5.00390625" style="5" customWidth="1"/>
    <col min="20" max="20" width="6.375" style="5" customWidth="1"/>
    <col min="21" max="21" width="5.00390625" style="5" customWidth="1"/>
    <col min="22" max="22" width="6.375" style="5" customWidth="1"/>
    <col min="23" max="23" width="7.25390625" style="5" customWidth="1"/>
    <col min="24" max="25" width="8.375" style="5" customWidth="1"/>
    <col min="26" max="26" width="13.00390625" style="5" customWidth="1"/>
    <col min="27" max="27" width="6.75390625" style="5" customWidth="1"/>
    <col min="28" max="28" width="6.375" style="5" customWidth="1"/>
    <col min="29" max="29" width="10.75390625" style="5" customWidth="1"/>
    <col min="30" max="30" width="3.00390625" style="5" customWidth="1"/>
    <col min="31" max="31" width="6.75390625" style="5" customWidth="1"/>
    <col min="32" max="32" width="5.625" style="5" customWidth="1"/>
    <col min="33" max="16384" width="10.25390625" style="5" customWidth="1"/>
  </cols>
  <sheetData>
    <row r="1" spans="28:29" ht="19.5" customHeight="1">
      <c r="AB1" s="7" t="s">
        <v>33</v>
      </c>
      <c r="AC1" s="8"/>
    </row>
    <row r="2" spans="1:32" ht="18" customHeight="1">
      <c r="A2" s="9" t="s">
        <v>6</v>
      </c>
      <c r="B2" s="9"/>
      <c r="C2" s="10"/>
      <c r="D2" s="11" t="s">
        <v>38</v>
      </c>
      <c r="E2" s="10"/>
      <c r="F2" s="11"/>
      <c r="G2" s="10"/>
      <c r="H2" s="12"/>
      <c r="I2" s="12"/>
      <c r="J2" s="12"/>
      <c r="K2" s="12"/>
      <c r="L2" s="12"/>
      <c r="M2" s="12"/>
      <c r="N2" s="14"/>
      <c r="O2" s="14"/>
      <c r="P2" s="14"/>
      <c r="Q2" s="14"/>
      <c r="R2" s="14"/>
      <c r="S2" s="14"/>
      <c r="T2" s="93" t="s">
        <v>54</v>
      </c>
      <c r="U2" s="93"/>
      <c r="V2" s="93"/>
      <c r="W2" s="93"/>
      <c r="X2" s="93" t="s">
        <v>8</v>
      </c>
      <c r="Y2" s="93"/>
      <c r="Z2" s="4">
        <v>15500</v>
      </c>
      <c r="AA2" s="14" t="s">
        <v>9</v>
      </c>
      <c r="AB2" s="14"/>
      <c r="AC2" s="18">
        <v>0.1</v>
      </c>
      <c r="AD2" s="14"/>
      <c r="AE2" s="14"/>
      <c r="AF2" s="16"/>
    </row>
    <row r="3" spans="1:32" ht="18" customHeight="1" thickBot="1">
      <c r="A3" s="12"/>
      <c r="B3" s="12" t="s">
        <v>10</v>
      </c>
      <c r="C3" s="17"/>
      <c r="D3" s="12"/>
      <c r="E3" s="17"/>
      <c r="F3" s="12"/>
      <c r="G3" s="17"/>
      <c r="H3" s="12"/>
      <c r="I3" s="12"/>
      <c r="J3" s="12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5"/>
      <c r="AA3" s="14"/>
      <c r="AB3" s="14"/>
      <c r="AC3" s="14"/>
      <c r="AD3" s="14"/>
      <c r="AE3" s="14"/>
      <c r="AF3" s="16"/>
    </row>
    <row r="4" spans="1:32" ht="18" customHeight="1" thickTop="1">
      <c r="A4" s="21"/>
      <c r="B4" s="22" t="s">
        <v>38</v>
      </c>
      <c r="C4" s="23"/>
      <c r="D4" s="21"/>
      <c r="E4" s="21"/>
      <c r="F4" s="21"/>
      <c r="G4" s="21"/>
      <c r="H4" s="21"/>
      <c r="I4" s="21"/>
      <c r="J4" s="21"/>
      <c r="K4" s="24" t="s">
        <v>45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3" t="s">
        <v>13</v>
      </c>
      <c r="X4" s="23" t="s">
        <v>14</v>
      </c>
      <c r="Y4" s="23" t="s">
        <v>15</v>
      </c>
      <c r="Z4" s="23"/>
      <c r="AA4" s="23"/>
      <c r="AB4" s="23"/>
      <c r="AC4" s="92" t="s">
        <v>65</v>
      </c>
      <c r="AD4" s="14"/>
      <c r="AE4" s="16"/>
      <c r="AF4" s="16"/>
    </row>
    <row r="5" spans="1:32" ht="18" customHeight="1">
      <c r="A5" s="14" t="s">
        <v>1</v>
      </c>
      <c r="B5" s="26" t="s">
        <v>53</v>
      </c>
      <c r="C5" s="94" t="s">
        <v>34</v>
      </c>
      <c r="D5" s="95"/>
      <c r="E5" s="94" t="s">
        <v>35</v>
      </c>
      <c r="F5" s="95"/>
      <c r="G5" s="94" t="s">
        <v>36</v>
      </c>
      <c r="H5" s="95"/>
      <c r="I5" s="94" t="s">
        <v>37</v>
      </c>
      <c r="J5" s="95"/>
      <c r="K5" s="94" t="s">
        <v>39</v>
      </c>
      <c r="L5" s="95"/>
      <c r="M5" s="94" t="s">
        <v>40</v>
      </c>
      <c r="N5" s="95"/>
      <c r="O5" s="94" t="s">
        <v>41</v>
      </c>
      <c r="P5" s="95"/>
      <c r="Q5" s="94" t="s">
        <v>42</v>
      </c>
      <c r="R5" s="95"/>
      <c r="S5" s="94" t="s">
        <v>43</v>
      </c>
      <c r="T5" s="95"/>
      <c r="U5" s="94" t="s">
        <v>44</v>
      </c>
      <c r="V5" s="95"/>
      <c r="W5" s="34"/>
      <c r="X5" s="34" t="s">
        <v>15</v>
      </c>
      <c r="Y5" s="34" t="s">
        <v>21</v>
      </c>
      <c r="Z5" s="34" t="s">
        <v>2</v>
      </c>
      <c r="AA5" s="34" t="s">
        <v>3</v>
      </c>
      <c r="AB5" s="34" t="s">
        <v>4</v>
      </c>
      <c r="AC5" s="34" t="s">
        <v>22</v>
      </c>
      <c r="AD5" s="14"/>
      <c r="AE5" s="12" t="s">
        <v>23</v>
      </c>
      <c r="AF5" s="12"/>
    </row>
    <row r="6" spans="1:32" ht="18" customHeight="1" thickBot="1">
      <c r="A6" s="14"/>
      <c r="B6" s="26" t="s">
        <v>24</v>
      </c>
      <c r="C6" s="96"/>
      <c r="D6" s="97"/>
      <c r="E6" s="96"/>
      <c r="F6" s="97"/>
      <c r="G6" s="96"/>
      <c r="H6" s="97"/>
      <c r="I6" s="96"/>
      <c r="J6" s="97"/>
      <c r="K6" s="96"/>
      <c r="L6" s="97"/>
      <c r="M6" s="96"/>
      <c r="N6" s="97"/>
      <c r="O6" s="96"/>
      <c r="P6" s="97"/>
      <c r="Q6" s="96"/>
      <c r="R6" s="97"/>
      <c r="S6" s="96"/>
      <c r="T6" s="97"/>
      <c r="U6" s="96"/>
      <c r="V6" s="97"/>
      <c r="W6" s="34" t="s">
        <v>0</v>
      </c>
      <c r="X6" s="34" t="s">
        <v>21</v>
      </c>
      <c r="Y6" s="34" t="s">
        <v>5</v>
      </c>
      <c r="Z6" s="34"/>
      <c r="AA6" s="34"/>
      <c r="AB6" s="34"/>
      <c r="AC6" s="36"/>
      <c r="AD6" s="14"/>
      <c r="AE6" s="31">
        <v>2.5</v>
      </c>
      <c r="AF6" s="37">
        <v>3</v>
      </c>
    </row>
    <row r="7" spans="1:32" ht="18" customHeight="1">
      <c r="A7" s="38"/>
      <c r="B7" s="38" t="s">
        <v>62</v>
      </c>
      <c r="C7" s="40">
        <v>4</v>
      </c>
      <c r="D7" s="98">
        <v>1.59</v>
      </c>
      <c r="E7" s="42"/>
      <c r="F7" s="98">
        <v>1.77</v>
      </c>
      <c r="G7" s="2">
        <v>5</v>
      </c>
      <c r="H7" s="98">
        <v>1.86</v>
      </c>
      <c r="I7" s="42"/>
      <c r="J7" s="98">
        <v>1.95</v>
      </c>
      <c r="K7" s="42"/>
      <c r="L7" s="98">
        <v>2.12</v>
      </c>
      <c r="M7" s="42"/>
      <c r="N7" s="98">
        <v>2.3</v>
      </c>
      <c r="O7" s="2">
        <v>4</v>
      </c>
      <c r="P7" s="98">
        <v>2.57</v>
      </c>
      <c r="Q7" s="42"/>
      <c r="R7" s="98">
        <v>2.92</v>
      </c>
      <c r="S7" s="42">
        <v>1</v>
      </c>
      <c r="T7" s="98">
        <v>3.1</v>
      </c>
      <c r="U7" s="42"/>
      <c r="V7" s="98">
        <v>3.19</v>
      </c>
      <c r="W7" s="42">
        <f>C7*D7+E7*F7+G7*H7+I7*J7+K7*L7+M7*N7+O7*P7+Q7*R7+S7*T7+U7*V7</f>
        <v>29.04</v>
      </c>
      <c r="X7" s="43">
        <f>IF(W7=0,"0",IF(W7&lt;2.5,W7,LOOKUP(W7,$AE$6:$AE$19,$AF$6:$AF$19)))</f>
        <v>14</v>
      </c>
      <c r="Y7" s="44">
        <v>1</v>
      </c>
      <c r="Z7" s="3">
        <v>350000</v>
      </c>
      <c r="AA7" s="43">
        <f>IF(Z7=0,"0",0.01)</f>
        <v>0.01</v>
      </c>
      <c r="AB7" s="43">
        <f>IF(Y7=0,"0",$AC$2)</f>
        <v>0.1</v>
      </c>
      <c r="AC7" s="45">
        <f>ROUNDDOWN(Z7*AA7+X7*$Z$2*(1+AB7),-1)</f>
        <v>242200</v>
      </c>
      <c r="AD7" s="16"/>
      <c r="AE7" s="34">
        <v>3.5</v>
      </c>
      <c r="AF7" s="46">
        <v>4</v>
      </c>
    </row>
    <row r="8" spans="1:32" ht="18" customHeight="1">
      <c r="A8" s="47"/>
      <c r="B8" s="48" t="s">
        <v>66</v>
      </c>
      <c r="C8" s="49"/>
      <c r="D8" s="99">
        <v>1.59</v>
      </c>
      <c r="E8" s="51"/>
      <c r="F8" s="99">
        <v>1.77</v>
      </c>
      <c r="G8" s="51"/>
      <c r="H8" s="99">
        <v>1.86</v>
      </c>
      <c r="I8" s="51"/>
      <c r="J8" s="99">
        <v>1.95</v>
      </c>
      <c r="K8" s="51"/>
      <c r="L8" s="99">
        <v>2.12</v>
      </c>
      <c r="M8" s="51"/>
      <c r="N8" s="99">
        <v>2.3</v>
      </c>
      <c r="O8" s="51"/>
      <c r="P8" s="99">
        <v>2.57</v>
      </c>
      <c r="Q8" s="51"/>
      <c r="R8" s="99">
        <v>2.92</v>
      </c>
      <c r="S8" s="51"/>
      <c r="T8" s="99">
        <v>3.1</v>
      </c>
      <c r="U8" s="51"/>
      <c r="V8" s="99">
        <v>3.19</v>
      </c>
      <c r="W8" s="51">
        <f aca="true" t="shared" si="0" ref="W8:W36">C8*D8+E8*F8+G8*H8+I8*J8+K8*L8+M8*N8+O8*P8+Q8*R8+S8*T8+U8*V8</f>
        <v>0</v>
      </c>
      <c r="X8" s="52" t="str">
        <f>IF(W8=0,"0",IF(W8&lt;2.5,W8,LOOKUP(W8,$AE$6:$AE$19,$AF$6:$AF$19)))</f>
        <v>0</v>
      </c>
      <c r="Y8" s="53">
        <v>1</v>
      </c>
      <c r="Z8" s="54">
        <v>0</v>
      </c>
      <c r="AA8" s="52" t="str">
        <f>IF(Z8=0,"0",0.01)</f>
        <v>0</v>
      </c>
      <c r="AB8" s="52">
        <f aca="true" t="shared" si="1" ref="AB8:AB36">IF(Y8=0,"0",$AC$2)</f>
        <v>0.1</v>
      </c>
      <c r="AC8" s="55">
        <f aca="true" t="shared" si="2" ref="AC8:AC35">ROUNDDOWN(Z8*AA8+X8*$Z$2*(1+AB8),-1)</f>
        <v>0</v>
      </c>
      <c r="AD8" s="16"/>
      <c r="AE8" s="34">
        <v>4.5</v>
      </c>
      <c r="AF8" s="46">
        <v>5</v>
      </c>
    </row>
    <row r="9" spans="1:32" ht="18" customHeight="1">
      <c r="A9" s="47"/>
      <c r="B9" s="48" t="s">
        <v>67</v>
      </c>
      <c r="C9" s="49"/>
      <c r="D9" s="99">
        <v>1.59</v>
      </c>
      <c r="E9" s="51"/>
      <c r="F9" s="99">
        <v>1.77</v>
      </c>
      <c r="G9" s="51"/>
      <c r="H9" s="99">
        <v>1.86</v>
      </c>
      <c r="I9" s="51"/>
      <c r="J9" s="99">
        <v>1.95</v>
      </c>
      <c r="K9" s="51"/>
      <c r="L9" s="99">
        <v>2.12</v>
      </c>
      <c r="M9" s="51"/>
      <c r="N9" s="99">
        <v>2.3</v>
      </c>
      <c r="O9" s="51"/>
      <c r="P9" s="99">
        <v>2.57</v>
      </c>
      <c r="Q9" s="51"/>
      <c r="R9" s="99">
        <v>2.92</v>
      </c>
      <c r="S9" s="51"/>
      <c r="T9" s="99">
        <v>3.1</v>
      </c>
      <c r="U9" s="51"/>
      <c r="V9" s="99">
        <v>3.19</v>
      </c>
      <c r="W9" s="51">
        <f t="shared" si="0"/>
        <v>0</v>
      </c>
      <c r="X9" s="52" t="str">
        <f aca="true" t="shared" si="3" ref="X9:X36">IF(W9=0,"0",IF(W9&lt;2.5,W9,LOOKUP(W9,$AE$6:$AE$19,$AF$6:$AF$19)))</f>
        <v>0</v>
      </c>
      <c r="Y9" s="53">
        <v>1</v>
      </c>
      <c r="Z9" s="54">
        <v>0</v>
      </c>
      <c r="AA9" s="52" t="str">
        <f aca="true" t="shared" si="4" ref="AA9:AA36">IF(Z9=0,"0",0.01)</f>
        <v>0</v>
      </c>
      <c r="AB9" s="52">
        <f t="shared" si="1"/>
        <v>0.1</v>
      </c>
      <c r="AC9" s="55">
        <f t="shared" si="2"/>
        <v>0</v>
      </c>
      <c r="AD9" s="16"/>
      <c r="AE9" s="34">
        <v>5.5</v>
      </c>
      <c r="AF9" s="46">
        <v>6</v>
      </c>
    </row>
    <row r="10" spans="1:32" ht="18" customHeight="1">
      <c r="A10" s="47"/>
      <c r="B10" s="48"/>
      <c r="C10" s="49"/>
      <c r="D10" s="99">
        <v>1.59</v>
      </c>
      <c r="E10" s="51"/>
      <c r="F10" s="99">
        <v>1.77</v>
      </c>
      <c r="G10" s="51"/>
      <c r="H10" s="99">
        <v>1.86</v>
      </c>
      <c r="I10" s="51"/>
      <c r="J10" s="99">
        <v>1.95</v>
      </c>
      <c r="K10" s="51"/>
      <c r="L10" s="99">
        <v>2.12</v>
      </c>
      <c r="M10" s="51"/>
      <c r="N10" s="99">
        <v>2.3</v>
      </c>
      <c r="O10" s="51"/>
      <c r="P10" s="99">
        <v>2.57</v>
      </c>
      <c r="Q10" s="51"/>
      <c r="R10" s="99">
        <v>2.92</v>
      </c>
      <c r="S10" s="51"/>
      <c r="T10" s="99">
        <v>3.1</v>
      </c>
      <c r="U10" s="51"/>
      <c r="V10" s="99">
        <v>3.19</v>
      </c>
      <c r="W10" s="51">
        <f t="shared" si="0"/>
        <v>0</v>
      </c>
      <c r="X10" s="52" t="str">
        <f t="shared" si="3"/>
        <v>0</v>
      </c>
      <c r="Y10" s="53">
        <v>1</v>
      </c>
      <c r="Z10" s="54">
        <v>0</v>
      </c>
      <c r="AA10" s="52" t="str">
        <f t="shared" si="4"/>
        <v>0</v>
      </c>
      <c r="AB10" s="52">
        <f t="shared" si="1"/>
        <v>0.1</v>
      </c>
      <c r="AC10" s="55">
        <f t="shared" si="2"/>
        <v>0</v>
      </c>
      <c r="AD10" s="16"/>
      <c r="AE10" s="34">
        <v>7</v>
      </c>
      <c r="AF10" s="46">
        <v>7</v>
      </c>
    </row>
    <row r="11" spans="1:32" ht="18" customHeight="1">
      <c r="A11" s="56"/>
      <c r="B11" s="57"/>
      <c r="C11" s="58"/>
      <c r="D11" s="100">
        <v>1.59</v>
      </c>
      <c r="E11" s="60"/>
      <c r="F11" s="100">
        <v>1.77</v>
      </c>
      <c r="G11" s="60"/>
      <c r="H11" s="100">
        <v>1.86</v>
      </c>
      <c r="I11" s="60"/>
      <c r="J11" s="100">
        <v>1.95</v>
      </c>
      <c r="K11" s="60"/>
      <c r="L11" s="100">
        <v>2.12</v>
      </c>
      <c r="M11" s="60"/>
      <c r="N11" s="100">
        <v>2.3</v>
      </c>
      <c r="O11" s="60"/>
      <c r="P11" s="100">
        <v>2.57</v>
      </c>
      <c r="Q11" s="60"/>
      <c r="R11" s="100">
        <v>2.92</v>
      </c>
      <c r="S11" s="60"/>
      <c r="T11" s="100">
        <v>3.1</v>
      </c>
      <c r="U11" s="60"/>
      <c r="V11" s="100">
        <v>3.19</v>
      </c>
      <c r="W11" s="60">
        <f t="shared" si="0"/>
        <v>0</v>
      </c>
      <c r="X11" s="61" t="str">
        <f t="shared" si="3"/>
        <v>0</v>
      </c>
      <c r="Y11" s="62">
        <v>1</v>
      </c>
      <c r="Z11" s="63">
        <v>0</v>
      </c>
      <c r="AA11" s="61" t="str">
        <f t="shared" si="4"/>
        <v>0</v>
      </c>
      <c r="AB11" s="61">
        <f t="shared" si="1"/>
        <v>0.1</v>
      </c>
      <c r="AC11" s="64">
        <f t="shared" si="2"/>
        <v>0</v>
      </c>
      <c r="AD11" s="16"/>
      <c r="AE11" s="34">
        <v>8.5</v>
      </c>
      <c r="AF11" s="46">
        <v>8</v>
      </c>
    </row>
    <row r="12" spans="1:32" ht="18" customHeight="1">
      <c r="A12" s="65"/>
      <c r="B12" s="66" t="s">
        <v>68</v>
      </c>
      <c r="C12" s="67">
        <v>8</v>
      </c>
      <c r="D12" s="101">
        <v>1.59</v>
      </c>
      <c r="E12" s="69">
        <v>2</v>
      </c>
      <c r="F12" s="101">
        <v>1.77</v>
      </c>
      <c r="G12" s="69"/>
      <c r="H12" s="101">
        <v>1.86</v>
      </c>
      <c r="I12" s="69"/>
      <c r="J12" s="101">
        <v>1.95</v>
      </c>
      <c r="K12" s="69"/>
      <c r="L12" s="101">
        <v>2.12</v>
      </c>
      <c r="M12" s="69"/>
      <c r="N12" s="101">
        <v>2.3</v>
      </c>
      <c r="O12" s="69"/>
      <c r="P12" s="101">
        <v>2.57</v>
      </c>
      <c r="Q12" s="69"/>
      <c r="R12" s="101">
        <v>2.92</v>
      </c>
      <c r="S12" s="69"/>
      <c r="T12" s="101">
        <v>3.1</v>
      </c>
      <c r="U12" s="69"/>
      <c r="V12" s="101">
        <v>3.19</v>
      </c>
      <c r="W12" s="69">
        <f t="shared" si="0"/>
        <v>16.26</v>
      </c>
      <c r="X12" s="70">
        <f t="shared" si="3"/>
        <v>12</v>
      </c>
      <c r="Y12" s="71">
        <v>1</v>
      </c>
      <c r="Z12" s="72">
        <v>220000</v>
      </c>
      <c r="AA12" s="70">
        <f t="shared" si="4"/>
        <v>0.01</v>
      </c>
      <c r="AB12" s="70">
        <f t="shared" si="1"/>
        <v>0.1</v>
      </c>
      <c r="AC12" s="1">
        <f t="shared" si="2"/>
        <v>206800</v>
      </c>
      <c r="AD12" s="16"/>
      <c r="AE12" s="34">
        <v>10</v>
      </c>
      <c r="AF12" s="46">
        <v>9</v>
      </c>
    </row>
    <row r="13" spans="1:32" ht="18" customHeight="1">
      <c r="A13" s="47"/>
      <c r="B13" s="48"/>
      <c r="C13" s="49"/>
      <c r="D13" s="99">
        <v>1.59</v>
      </c>
      <c r="E13" s="51"/>
      <c r="F13" s="99">
        <v>1.77</v>
      </c>
      <c r="G13" s="51"/>
      <c r="H13" s="99">
        <v>1.86</v>
      </c>
      <c r="I13" s="51"/>
      <c r="J13" s="99">
        <v>1.95</v>
      </c>
      <c r="K13" s="51"/>
      <c r="L13" s="99">
        <v>2.12</v>
      </c>
      <c r="M13" s="51"/>
      <c r="N13" s="99">
        <v>2.3</v>
      </c>
      <c r="O13" s="51"/>
      <c r="P13" s="99">
        <v>2.57</v>
      </c>
      <c r="Q13" s="51"/>
      <c r="R13" s="99">
        <v>2.92</v>
      </c>
      <c r="S13" s="51"/>
      <c r="T13" s="99">
        <v>3.1</v>
      </c>
      <c r="U13" s="51"/>
      <c r="V13" s="99">
        <v>3.19</v>
      </c>
      <c r="W13" s="51">
        <f t="shared" si="0"/>
        <v>0</v>
      </c>
      <c r="X13" s="52" t="str">
        <f t="shared" si="3"/>
        <v>0</v>
      </c>
      <c r="Y13" s="53">
        <v>1</v>
      </c>
      <c r="Z13" s="54">
        <v>0</v>
      </c>
      <c r="AA13" s="52" t="str">
        <f t="shared" si="4"/>
        <v>0</v>
      </c>
      <c r="AB13" s="52">
        <f t="shared" si="1"/>
        <v>0.1</v>
      </c>
      <c r="AC13" s="55">
        <f t="shared" si="2"/>
        <v>0</v>
      </c>
      <c r="AD13" s="16"/>
      <c r="AE13" s="34">
        <v>11.5</v>
      </c>
      <c r="AF13" s="46">
        <v>10</v>
      </c>
    </row>
    <row r="14" spans="1:32" ht="18" customHeight="1">
      <c r="A14" s="47"/>
      <c r="B14" s="48"/>
      <c r="C14" s="49"/>
      <c r="D14" s="99">
        <v>1.59</v>
      </c>
      <c r="E14" s="51"/>
      <c r="F14" s="99">
        <v>1.77</v>
      </c>
      <c r="G14" s="51"/>
      <c r="H14" s="99">
        <v>1.86</v>
      </c>
      <c r="I14" s="51"/>
      <c r="J14" s="99">
        <v>1.95</v>
      </c>
      <c r="K14" s="51"/>
      <c r="L14" s="99">
        <v>2.12</v>
      </c>
      <c r="M14" s="51"/>
      <c r="N14" s="99">
        <v>2.3</v>
      </c>
      <c r="O14" s="51"/>
      <c r="P14" s="99">
        <v>2.57</v>
      </c>
      <c r="Q14" s="51"/>
      <c r="R14" s="99">
        <v>2.92</v>
      </c>
      <c r="S14" s="51"/>
      <c r="T14" s="99">
        <v>3.1</v>
      </c>
      <c r="U14" s="51"/>
      <c r="V14" s="99">
        <v>3.19</v>
      </c>
      <c r="W14" s="51">
        <f t="shared" si="0"/>
        <v>0</v>
      </c>
      <c r="X14" s="52" t="str">
        <f t="shared" si="3"/>
        <v>0</v>
      </c>
      <c r="Y14" s="53">
        <v>1</v>
      </c>
      <c r="Z14" s="54">
        <v>0</v>
      </c>
      <c r="AA14" s="52" t="str">
        <f t="shared" si="4"/>
        <v>0</v>
      </c>
      <c r="AB14" s="52">
        <f t="shared" si="1"/>
        <v>0.1</v>
      </c>
      <c r="AC14" s="55">
        <f t="shared" si="2"/>
        <v>0</v>
      </c>
      <c r="AD14" s="16"/>
      <c r="AE14" s="34">
        <v>13</v>
      </c>
      <c r="AF14" s="46">
        <v>11</v>
      </c>
    </row>
    <row r="15" spans="1:32" ht="18" customHeight="1">
      <c r="A15" s="47"/>
      <c r="B15" s="48"/>
      <c r="C15" s="49"/>
      <c r="D15" s="99">
        <v>1.59</v>
      </c>
      <c r="E15" s="51"/>
      <c r="F15" s="99">
        <v>1.77</v>
      </c>
      <c r="G15" s="51"/>
      <c r="H15" s="99">
        <v>1.86</v>
      </c>
      <c r="I15" s="51"/>
      <c r="J15" s="99">
        <v>1.95</v>
      </c>
      <c r="K15" s="51"/>
      <c r="L15" s="99">
        <v>2.12</v>
      </c>
      <c r="M15" s="51"/>
      <c r="N15" s="99">
        <v>2.3</v>
      </c>
      <c r="O15" s="51"/>
      <c r="P15" s="99">
        <v>2.57</v>
      </c>
      <c r="Q15" s="51"/>
      <c r="R15" s="99">
        <v>2.92</v>
      </c>
      <c r="S15" s="51"/>
      <c r="T15" s="99">
        <v>3.1</v>
      </c>
      <c r="U15" s="51"/>
      <c r="V15" s="99">
        <v>3.19</v>
      </c>
      <c r="W15" s="51">
        <f t="shared" si="0"/>
        <v>0</v>
      </c>
      <c r="X15" s="52" t="str">
        <f t="shared" si="3"/>
        <v>0</v>
      </c>
      <c r="Y15" s="53">
        <v>1</v>
      </c>
      <c r="Z15" s="54">
        <v>0</v>
      </c>
      <c r="AA15" s="52" t="str">
        <f t="shared" si="4"/>
        <v>0</v>
      </c>
      <c r="AB15" s="52">
        <f t="shared" si="1"/>
        <v>0.1</v>
      </c>
      <c r="AC15" s="55">
        <f t="shared" si="2"/>
        <v>0</v>
      </c>
      <c r="AD15" s="16"/>
      <c r="AE15" s="34">
        <v>15</v>
      </c>
      <c r="AF15" s="46">
        <v>12</v>
      </c>
    </row>
    <row r="16" spans="1:32" ht="18" customHeight="1">
      <c r="A16" s="56"/>
      <c r="B16" s="73"/>
      <c r="C16" s="58"/>
      <c r="D16" s="100">
        <v>1.59</v>
      </c>
      <c r="E16" s="60"/>
      <c r="F16" s="100">
        <v>1.77</v>
      </c>
      <c r="G16" s="60"/>
      <c r="H16" s="100">
        <v>1.86</v>
      </c>
      <c r="I16" s="60"/>
      <c r="J16" s="100">
        <v>1.95</v>
      </c>
      <c r="K16" s="60"/>
      <c r="L16" s="100">
        <v>2.12</v>
      </c>
      <c r="M16" s="60"/>
      <c r="N16" s="100">
        <v>2.3</v>
      </c>
      <c r="O16" s="60"/>
      <c r="P16" s="100">
        <v>2.57</v>
      </c>
      <c r="Q16" s="60"/>
      <c r="R16" s="100">
        <v>2.92</v>
      </c>
      <c r="S16" s="60"/>
      <c r="T16" s="100">
        <v>3.1</v>
      </c>
      <c r="U16" s="60"/>
      <c r="V16" s="100">
        <v>3.19</v>
      </c>
      <c r="W16" s="60">
        <f t="shared" si="0"/>
        <v>0</v>
      </c>
      <c r="X16" s="61" t="str">
        <f t="shared" si="3"/>
        <v>0</v>
      </c>
      <c r="Y16" s="74">
        <v>1</v>
      </c>
      <c r="Z16" s="63">
        <v>0</v>
      </c>
      <c r="AA16" s="61" t="str">
        <f t="shared" si="4"/>
        <v>0</v>
      </c>
      <c r="AB16" s="61">
        <f t="shared" si="1"/>
        <v>0.1</v>
      </c>
      <c r="AC16" s="64">
        <f t="shared" si="2"/>
        <v>0</v>
      </c>
      <c r="AD16" s="16"/>
      <c r="AE16" s="34">
        <v>17</v>
      </c>
      <c r="AF16" s="46">
        <v>13</v>
      </c>
    </row>
    <row r="17" spans="1:32" ht="18" customHeight="1">
      <c r="A17" s="65"/>
      <c r="B17" s="66"/>
      <c r="C17" s="67"/>
      <c r="D17" s="101">
        <v>1.59</v>
      </c>
      <c r="E17" s="69"/>
      <c r="F17" s="101">
        <v>1.77</v>
      </c>
      <c r="G17" s="69"/>
      <c r="H17" s="101">
        <v>1.86</v>
      </c>
      <c r="I17" s="69"/>
      <c r="J17" s="101">
        <v>1.95</v>
      </c>
      <c r="K17" s="69"/>
      <c r="L17" s="101">
        <v>2.12</v>
      </c>
      <c r="M17" s="69"/>
      <c r="N17" s="101">
        <v>2.3</v>
      </c>
      <c r="O17" s="69"/>
      <c r="P17" s="101">
        <v>2.57</v>
      </c>
      <c r="Q17" s="69"/>
      <c r="R17" s="101">
        <v>2.92</v>
      </c>
      <c r="S17" s="69"/>
      <c r="T17" s="101">
        <v>3.1</v>
      </c>
      <c r="U17" s="69"/>
      <c r="V17" s="101">
        <v>3.19</v>
      </c>
      <c r="W17" s="69">
        <f t="shared" si="0"/>
        <v>0</v>
      </c>
      <c r="X17" s="70" t="str">
        <f t="shared" si="3"/>
        <v>0</v>
      </c>
      <c r="Y17" s="71">
        <v>1</v>
      </c>
      <c r="Z17" s="72">
        <v>0</v>
      </c>
      <c r="AA17" s="70" t="str">
        <f t="shared" si="4"/>
        <v>0</v>
      </c>
      <c r="AB17" s="70">
        <f t="shared" si="1"/>
        <v>0.1</v>
      </c>
      <c r="AC17" s="1">
        <f t="shared" si="2"/>
        <v>0</v>
      </c>
      <c r="AD17" s="16"/>
      <c r="AE17" s="34">
        <v>19</v>
      </c>
      <c r="AF17" s="46">
        <v>14</v>
      </c>
    </row>
    <row r="18" spans="1:32" ht="18" customHeight="1">
      <c r="A18" s="47"/>
      <c r="B18" s="48"/>
      <c r="C18" s="49"/>
      <c r="D18" s="99">
        <v>1.59</v>
      </c>
      <c r="E18" s="51"/>
      <c r="F18" s="99">
        <v>1.77</v>
      </c>
      <c r="G18" s="51"/>
      <c r="H18" s="99">
        <v>1.86</v>
      </c>
      <c r="I18" s="51"/>
      <c r="J18" s="99">
        <v>1.95</v>
      </c>
      <c r="K18" s="51"/>
      <c r="L18" s="99">
        <v>2.12</v>
      </c>
      <c r="M18" s="51"/>
      <c r="N18" s="99">
        <v>2.3</v>
      </c>
      <c r="O18" s="51"/>
      <c r="P18" s="99">
        <v>2.57</v>
      </c>
      <c r="Q18" s="51"/>
      <c r="R18" s="99">
        <v>2.92</v>
      </c>
      <c r="S18" s="51"/>
      <c r="T18" s="99">
        <v>3.1</v>
      </c>
      <c r="U18" s="51"/>
      <c r="V18" s="99">
        <v>3.19</v>
      </c>
      <c r="W18" s="51">
        <f t="shared" si="0"/>
        <v>0</v>
      </c>
      <c r="X18" s="52" t="str">
        <f t="shared" si="3"/>
        <v>0</v>
      </c>
      <c r="Y18" s="53">
        <v>1</v>
      </c>
      <c r="Z18" s="54">
        <v>0</v>
      </c>
      <c r="AA18" s="52" t="str">
        <f t="shared" si="4"/>
        <v>0</v>
      </c>
      <c r="AB18" s="52">
        <f t="shared" si="1"/>
        <v>0.1</v>
      </c>
      <c r="AC18" s="55">
        <f t="shared" si="2"/>
        <v>0</v>
      </c>
      <c r="AD18" s="16"/>
      <c r="AE18" s="102">
        <v>40</v>
      </c>
      <c r="AF18" s="103">
        <v>24</v>
      </c>
    </row>
    <row r="19" spans="1:32" ht="18" customHeight="1">
      <c r="A19" s="47"/>
      <c r="B19" s="48"/>
      <c r="C19" s="49"/>
      <c r="D19" s="99">
        <v>1.59</v>
      </c>
      <c r="E19" s="51"/>
      <c r="F19" s="99">
        <v>1.77</v>
      </c>
      <c r="G19" s="51"/>
      <c r="H19" s="99">
        <v>1.86</v>
      </c>
      <c r="I19" s="51"/>
      <c r="J19" s="99">
        <v>1.95</v>
      </c>
      <c r="K19" s="51"/>
      <c r="L19" s="99">
        <v>2.12</v>
      </c>
      <c r="M19" s="51"/>
      <c r="N19" s="99">
        <v>2.3</v>
      </c>
      <c r="O19" s="51"/>
      <c r="P19" s="99">
        <v>2.57</v>
      </c>
      <c r="Q19" s="51"/>
      <c r="R19" s="99">
        <v>2.92</v>
      </c>
      <c r="S19" s="51"/>
      <c r="T19" s="99">
        <v>3.1</v>
      </c>
      <c r="U19" s="51"/>
      <c r="V19" s="99">
        <v>3.19</v>
      </c>
      <c r="W19" s="51">
        <f t="shared" si="0"/>
        <v>0</v>
      </c>
      <c r="X19" s="52" t="str">
        <f t="shared" si="3"/>
        <v>0</v>
      </c>
      <c r="Y19" s="53">
        <v>1</v>
      </c>
      <c r="Z19" s="54">
        <v>0</v>
      </c>
      <c r="AA19" s="52" t="str">
        <f t="shared" si="4"/>
        <v>0</v>
      </c>
      <c r="AB19" s="52">
        <f t="shared" si="1"/>
        <v>0.1</v>
      </c>
      <c r="AC19" s="55">
        <f t="shared" si="2"/>
        <v>0</v>
      </c>
      <c r="AD19" s="16"/>
      <c r="AE19" s="104">
        <v>69</v>
      </c>
      <c r="AF19" s="105">
        <v>38</v>
      </c>
    </row>
    <row r="20" spans="1:32" ht="18" customHeight="1">
      <c r="A20" s="47"/>
      <c r="B20" s="48"/>
      <c r="C20" s="49"/>
      <c r="D20" s="99">
        <v>1.59</v>
      </c>
      <c r="E20" s="51"/>
      <c r="F20" s="99">
        <v>1.77</v>
      </c>
      <c r="G20" s="51"/>
      <c r="H20" s="99">
        <v>1.86</v>
      </c>
      <c r="I20" s="51"/>
      <c r="J20" s="99">
        <v>1.95</v>
      </c>
      <c r="K20" s="51"/>
      <c r="L20" s="99">
        <v>2.12</v>
      </c>
      <c r="M20" s="51"/>
      <c r="N20" s="99">
        <v>2.3</v>
      </c>
      <c r="O20" s="51"/>
      <c r="P20" s="99">
        <v>2.57</v>
      </c>
      <c r="Q20" s="51"/>
      <c r="R20" s="99">
        <v>2.92</v>
      </c>
      <c r="S20" s="51"/>
      <c r="T20" s="99">
        <v>3.1</v>
      </c>
      <c r="U20" s="51"/>
      <c r="V20" s="99">
        <v>3.19</v>
      </c>
      <c r="W20" s="51">
        <f t="shared" si="0"/>
        <v>0</v>
      </c>
      <c r="X20" s="52" t="str">
        <f t="shared" si="3"/>
        <v>0</v>
      </c>
      <c r="Y20" s="53">
        <v>1</v>
      </c>
      <c r="Z20" s="54">
        <v>0</v>
      </c>
      <c r="AA20" s="52" t="str">
        <f t="shared" si="4"/>
        <v>0</v>
      </c>
      <c r="AB20" s="52">
        <f t="shared" si="1"/>
        <v>0.1</v>
      </c>
      <c r="AC20" s="55">
        <f t="shared" si="2"/>
        <v>0</v>
      </c>
      <c r="AD20" s="16"/>
      <c r="AE20" s="16"/>
      <c r="AF20" s="16"/>
    </row>
    <row r="21" spans="1:32" ht="18" customHeight="1">
      <c r="A21" s="56"/>
      <c r="B21" s="73"/>
      <c r="C21" s="58"/>
      <c r="D21" s="100">
        <v>1.59</v>
      </c>
      <c r="E21" s="60"/>
      <c r="F21" s="100">
        <v>1.77</v>
      </c>
      <c r="G21" s="60"/>
      <c r="H21" s="100">
        <v>1.86</v>
      </c>
      <c r="I21" s="60"/>
      <c r="J21" s="100">
        <v>1.95</v>
      </c>
      <c r="K21" s="60"/>
      <c r="L21" s="100">
        <v>2.12</v>
      </c>
      <c r="M21" s="60"/>
      <c r="N21" s="100">
        <v>2.3</v>
      </c>
      <c r="O21" s="60"/>
      <c r="P21" s="100">
        <v>2.57</v>
      </c>
      <c r="Q21" s="60"/>
      <c r="R21" s="100">
        <v>2.92</v>
      </c>
      <c r="S21" s="60"/>
      <c r="T21" s="100">
        <v>3.1</v>
      </c>
      <c r="U21" s="60"/>
      <c r="V21" s="100">
        <v>3.19</v>
      </c>
      <c r="W21" s="60">
        <f t="shared" si="0"/>
        <v>0</v>
      </c>
      <c r="X21" s="61" t="str">
        <f t="shared" si="3"/>
        <v>0</v>
      </c>
      <c r="Y21" s="74">
        <v>1</v>
      </c>
      <c r="Z21" s="63">
        <v>0</v>
      </c>
      <c r="AA21" s="61" t="str">
        <f t="shared" si="4"/>
        <v>0</v>
      </c>
      <c r="AB21" s="61">
        <f t="shared" si="1"/>
        <v>0.1</v>
      </c>
      <c r="AC21" s="64">
        <f t="shared" si="2"/>
        <v>0</v>
      </c>
      <c r="AD21" s="16"/>
      <c r="AE21" s="16"/>
      <c r="AF21" s="16"/>
    </row>
    <row r="22" spans="1:32" ht="18" customHeight="1">
      <c r="A22" s="65"/>
      <c r="B22" s="66"/>
      <c r="C22" s="67"/>
      <c r="D22" s="101">
        <v>1.59</v>
      </c>
      <c r="E22" s="69"/>
      <c r="F22" s="101">
        <v>1.77</v>
      </c>
      <c r="G22" s="69"/>
      <c r="H22" s="101">
        <v>1.86</v>
      </c>
      <c r="I22" s="69"/>
      <c r="J22" s="101">
        <v>1.95</v>
      </c>
      <c r="K22" s="69"/>
      <c r="L22" s="101">
        <v>2.12</v>
      </c>
      <c r="M22" s="69"/>
      <c r="N22" s="101">
        <v>2.3</v>
      </c>
      <c r="O22" s="69"/>
      <c r="P22" s="101">
        <v>2.57</v>
      </c>
      <c r="Q22" s="69"/>
      <c r="R22" s="101">
        <v>2.92</v>
      </c>
      <c r="S22" s="69"/>
      <c r="T22" s="101">
        <v>3.1</v>
      </c>
      <c r="U22" s="69"/>
      <c r="V22" s="101">
        <v>3.19</v>
      </c>
      <c r="W22" s="69">
        <f t="shared" si="0"/>
        <v>0</v>
      </c>
      <c r="X22" s="70" t="str">
        <f t="shared" si="3"/>
        <v>0</v>
      </c>
      <c r="Y22" s="71">
        <v>1</v>
      </c>
      <c r="Z22" s="72">
        <v>0</v>
      </c>
      <c r="AA22" s="70" t="str">
        <f t="shared" si="4"/>
        <v>0</v>
      </c>
      <c r="AB22" s="70">
        <f t="shared" si="1"/>
        <v>0.1</v>
      </c>
      <c r="AC22" s="1">
        <f t="shared" si="2"/>
        <v>0</v>
      </c>
      <c r="AD22" s="16"/>
      <c r="AE22" s="16"/>
      <c r="AF22" s="16"/>
    </row>
    <row r="23" spans="1:32" ht="18" customHeight="1">
      <c r="A23" s="47"/>
      <c r="B23" s="48"/>
      <c r="C23" s="49"/>
      <c r="D23" s="99">
        <v>1.59</v>
      </c>
      <c r="E23" s="51"/>
      <c r="F23" s="99">
        <v>1.77</v>
      </c>
      <c r="G23" s="51"/>
      <c r="H23" s="99">
        <v>1.86</v>
      </c>
      <c r="I23" s="51"/>
      <c r="J23" s="99">
        <v>1.95</v>
      </c>
      <c r="K23" s="51"/>
      <c r="L23" s="99">
        <v>2.12</v>
      </c>
      <c r="M23" s="51"/>
      <c r="N23" s="99">
        <v>2.3</v>
      </c>
      <c r="O23" s="51"/>
      <c r="P23" s="99">
        <v>2.57</v>
      </c>
      <c r="Q23" s="51"/>
      <c r="R23" s="99">
        <v>2.92</v>
      </c>
      <c r="S23" s="51"/>
      <c r="T23" s="99">
        <v>3.1</v>
      </c>
      <c r="U23" s="51"/>
      <c r="V23" s="99">
        <v>3.19</v>
      </c>
      <c r="W23" s="51">
        <f t="shared" si="0"/>
        <v>0</v>
      </c>
      <c r="X23" s="52" t="str">
        <f t="shared" si="3"/>
        <v>0</v>
      </c>
      <c r="Y23" s="53">
        <v>1</v>
      </c>
      <c r="Z23" s="54">
        <v>0</v>
      </c>
      <c r="AA23" s="52" t="str">
        <f t="shared" si="4"/>
        <v>0</v>
      </c>
      <c r="AB23" s="52">
        <f t="shared" si="1"/>
        <v>0.1</v>
      </c>
      <c r="AC23" s="55">
        <f t="shared" si="2"/>
        <v>0</v>
      </c>
      <c r="AD23" s="16"/>
      <c r="AE23" s="16"/>
      <c r="AF23" s="16"/>
    </row>
    <row r="24" spans="1:32" ht="18" customHeight="1">
      <c r="A24" s="47"/>
      <c r="B24" s="48"/>
      <c r="C24" s="49"/>
      <c r="D24" s="99">
        <v>1.59</v>
      </c>
      <c r="E24" s="51"/>
      <c r="F24" s="99">
        <v>1.77</v>
      </c>
      <c r="G24" s="51"/>
      <c r="H24" s="99">
        <v>1.86</v>
      </c>
      <c r="I24" s="51"/>
      <c r="J24" s="99">
        <v>1.95</v>
      </c>
      <c r="K24" s="51"/>
      <c r="L24" s="99">
        <v>2.12</v>
      </c>
      <c r="M24" s="51"/>
      <c r="N24" s="99">
        <v>2.3</v>
      </c>
      <c r="O24" s="51"/>
      <c r="P24" s="99">
        <v>2.57</v>
      </c>
      <c r="Q24" s="51"/>
      <c r="R24" s="99">
        <v>2.92</v>
      </c>
      <c r="S24" s="51"/>
      <c r="T24" s="99">
        <v>3.1</v>
      </c>
      <c r="U24" s="51"/>
      <c r="V24" s="99">
        <v>3.19</v>
      </c>
      <c r="W24" s="51">
        <f t="shared" si="0"/>
        <v>0</v>
      </c>
      <c r="X24" s="52" t="str">
        <f t="shared" si="3"/>
        <v>0</v>
      </c>
      <c r="Y24" s="53">
        <v>1</v>
      </c>
      <c r="Z24" s="54">
        <v>0</v>
      </c>
      <c r="AA24" s="52" t="str">
        <f t="shared" si="4"/>
        <v>0</v>
      </c>
      <c r="AB24" s="52">
        <f t="shared" si="1"/>
        <v>0.1</v>
      </c>
      <c r="AC24" s="55">
        <f t="shared" si="2"/>
        <v>0</v>
      </c>
      <c r="AD24" s="16"/>
      <c r="AE24" s="16"/>
      <c r="AF24" s="16"/>
    </row>
    <row r="25" spans="1:32" ht="18" customHeight="1">
      <c r="A25" s="47"/>
      <c r="B25" s="48"/>
      <c r="C25" s="49"/>
      <c r="D25" s="99">
        <v>1.59</v>
      </c>
      <c r="E25" s="51"/>
      <c r="F25" s="99">
        <v>1.77</v>
      </c>
      <c r="G25" s="51"/>
      <c r="H25" s="99">
        <v>1.86</v>
      </c>
      <c r="I25" s="51"/>
      <c r="J25" s="99">
        <v>1.95</v>
      </c>
      <c r="K25" s="51"/>
      <c r="L25" s="99">
        <v>2.12</v>
      </c>
      <c r="M25" s="51"/>
      <c r="N25" s="99">
        <v>2.3</v>
      </c>
      <c r="O25" s="51"/>
      <c r="P25" s="99">
        <v>2.57</v>
      </c>
      <c r="Q25" s="51"/>
      <c r="R25" s="99">
        <v>2.92</v>
      </c>
      <c r="S25" s="51"/>
      <c r="T25" s="99">
        <v>3.1</v>
      </c>
      <c r="U25" s="51"/>
      <c r="V25" s="99">
        <v>3.19</v>
      </c>
      <c r="W25" s="51">
        <f t="shared" si="0"/>
        <v>0</v>
      </c>
      <c r="X25" s="52" t="str">
        <f t="shared" si="3"/>
        <v>0</v>
      </c>
      <c r="Y25" s="53">
        <v>1</v>
      </c>
      <c r="Z25" s="54">
        <v>0</v>
      </c>
      <c r="AA25" s="52" t="str">
        <f t="shared" si="4"/>
        <v>0</v>
      </c>
      <c r="AB25" s="52">
        <f t="shared" si="1"/>
        <v>0.1</v>
      </c>
      <c r="AC25" s="55">
        <f t="shared" si="2"/>
        <v>0</v>
      </c>
      <c r="AD25" s="16"/>
      <c r="AE25" s="16"/>
      <c r="AF25" s="16"/>
    </row>
    <row r="26" spans="1:32" ht="18" customHeight="1">
      <c r="A26" s="56"/>
      <c r="B26" s="73"/>
      <c r="C26" s="58"/>
      <c r="D26" s="100">
        <v>1.59</v>
      </c>
      <c r="E26" s="60"/>
      <c r="F26" s="100">
        <v>1.77</v>
      </c>
      <c r="G26" s="60"/>
      <c r="H26" s="100">
        <v>1.86</v>
      </c>
      <c r="I26" s="60"/>
      <c r="J26" s="100">
        <v>1.95</v>
      </c>
      <c r="K26" s="60"/>
      <c r="L26" s="100">
        <v>2.12</v>
      </c>
      <c r="M26" s="60"/>
      <c r="N26" s="100">
        <v>2.3</v>
      </c>
      <c r="O26" s="60"/>
      <c r="P26" s="100">
        <v>2.57</v>
      </c>
      <c r="Q26" s="60"/>
      <c r="R26" s="100">
        <v>2.92</v>
      </c>
      <c r="S26" s="60"/>
      <c r="T26" s="100">
        <v>3.1</v>
      </c>
      <c r="U26" s="60"/>
      <c r="V26" s="100">
        <v>3.19</v>
      </c>
      <c r="W26" s="60">
        <f t="shared" si="0"/>
        <v>0</v>
      </c>
      <c r="X26" s="61" t="str">
        <f t="shared" si="3"/>
        <v>0</v>
      </c>
      <c r="Y26" s="74">
        <v>1</v>
      </c>
      <c r="Z26" s="63">
        <v>0</v>
      </c>
      <c r="AA26" s="61" t="str">
        <f t="shared" si="4"/>
        <v>0</v>
      </c>
      <c r="AB26" s="61">
        <f t="shared" si="1"/>
        <v>0.1</v>
      </c>
      <c r="AC26" s="64">
        <f t="shared" si="2"/>
        <v>0</v>
      </c>
      <c r="AD26" s="16"/>
      <c r="AE26" s="16"/>
      <c r="AF26" s="16"/>
    </row>
    <row r="27" spans="1:32" ht="18" customHeight="1">
      <c r="A27" s="65"/>
      <c r="B27" s="66"/>
      <c r="C27" s="67"/>
      <c r="D27" s="101">
        <v>1.59</v>
      </c>
      <c r="E27" s="69"/>
      <c r="F27" s="101">
        <v>1.77</v>
      </c>
      <c r="G27" s="69"/>
      <c r="H27" s="101">
        <v>1.86</v>
      </c>
      <c r="I27" s="69"/>
      <c r="J27" s="101">
        <v>1.95</v>
      </c>
      <c r="K27" s="69"/>
      <c r="L27" s="101">
        <v>2.12</v>
      </c>
      <c r="M27" s="69"/>
      <c r="N27" s="101">
        <v>2.3</v>
      </c>
      <c r="O27" s="69"/>
      <c r="P27" s="101">
        <v>2.57</v>
      </c>
      <c r="Q27" s="69"/>
      <c r="R27" s="101">
        <v>2.92</v>
      </c>
      <c r="S27" s="69"/>
      <c r="T27" s="101">
        <v>3.1</v>
      </c>
      <c r="U27" s="69"/>
      <c r="V27" s="101">
        <v>3.19</v>
      </c>
      <c r="W27" s="69">
        <f t="shared" si="0"/>
        <v>0</v>
      </c>
      <c r="X27" s="70" t="str">
        <f t="shared" si="3"/>
        <v>0</v>
      </c>
      <c r="Y27" s="71">
        <v>1</v>
      </c>
      <c r="Z27" s="72">
        <v>0</v>
      </c>
      <c r="AA27" s="70" t="str">
        <f t="shared" si="4"/>
        <v>0</v>
      </c>
      <c r="AB27" s="70">
        <f t="shared" si="1"/>
        <v>0.1</v>
      </c>
      <c r="AC27" s="1">
        <f t="shared" si="2"/>
        <v>0</v>
      </c>
      <c r="AD27" s="16"/>
      <c r="AE27" s="16"/>
      <c r="AF27" s="16"/>
    </row>
    <row r="28" spans="1:32" ht="18" customHeight="1">
      <c r="A28" s="47"/>
      <c r="B28" s="48"/>
      <c r="C28" s="49"/>
      <c r="D28" s="99">
        <v>1.59</v>
      </c>
      <c r="E28" s="51"/>
      <c r="F28" s="99">
        <v>1.77</v>
      </c>
      <c r="G28" s="51"/>
      <c r="H28" s="99">
        <v>1.86</v>
      </c>
      <c r="I28" s="51"/>
      <c r="J28" s="99">
        <v>1.95</v>
      </c>
      <c r="K28" s="51"/>
      <c r="L28" s="99">
        <v>2.12</v>
      </c>
      <c r="M28" s="51"/>
      <c r="N28" s="99">
        <v>2.3</v>
      </c>
      <c r="O28" s="51"/>
      <c r="P28" s="99">
        <v>2.57</v>
      </c>
      <c r="Q28" s="51"/>
      <c r="R28" s="99">
        <v>2.92</v>
      </c>
      <c r="S28" s="51"/>
      <c r="T28" s="99">
        <v>3.1</v>
      </c>
      <c r="U28" s="51"/>
      <c r="V28" s="99">
        <v>3.19</v>
      </c>
      <c r="W28" s="51">
        <f t="shared" si="0"/>
        <v>0</v>
      </c>
      <c r="X28" s="52" t="str">
        <f t="shared" si="3"/>
        <v>0</v>
      </c>
      <c r="Y28" s="53">
        <v>1</v>
      </c>
      <c r="Z28" s="54">
        <v>0</v>
      </c>
      <c r="AA28" s="52" t="str">
        <f t="shared" si="4"/>
        <v>0</v>
      </c>
      <c r="AB28" s="52">
        <f t="shared" si="1"/>
        <v>0.1</v>
      </c>
      <c r="AC28" s="55">
        <f t="shared" si="2"/>
        <v>0</v>
      </c>
      <c r="AD28" s="16"/>
      <c r="AE28" s="16"/>
      <c r="AF28" s="16"/>
    </row>
    <row r="29" spans="1:32" ht="18" customHeight="1">
      <c r="A29" s="47"/>
      <c r="B29" s="48"/>
      <c r="C29" s="49"/>
      <c r="D29" s="99">
        <v>1.59</v>
      </c>
      <c r="E29" s="51"/>
      <c r="F29" s="99">
        <v>1.77</v>
      </c>
      <c r="G29" s="51"/>
      <c r="H29" s="99">
        <v>1.86</v>
      </c>
      <c r="I29" s="51"/>
      <c r="J29" s="99">
        <v>1.95</v>
      </c>
      <c r="K29" s="51"/>
      <c r="L29" s="99">
        <v>2.12</v>
      </c>
      <c r="M29" s="51"/>
      <c r="N29" s="99">
        <v>2.3</v>
      </c>
      <c r="O29" s="51"/>
      <c r="P29" s="99">
        <v>2.57</v>
      </c>
      <c r="Q29" s="51"/>
      <c r="R29" s="99">
        <v>2.92</v>
      </c>
      <c r="S29" s="51"/>
      <c r="T29" s="99">
        <v>3.1</v>
      </c>
      <c r="U29" s="51"/>
      <c r="V29" s="99">
        <v>3.19</v>
      </c>
      <c r="W29" s="51">
        <f t="shared" si="0"/>
        <v>0</v>
      </c>
      <c r="X29" s="52" t="str">
        <f t="shared" si="3"/>
        <v>0</v>
      </c>
      <c r="Y29" s="53">
        <v>1</v>
      </c>
      <c r="Z29" s="54">
        <v>0</v>
      </c>
      <c r="AA29" s="52" t="str">
        <f t="shared" si="4"/>
        <v>0</v>
      </c>
      <c r="AB29" s="52">
        <f t="shared" si="1"/>
        <v>0.1</v>
      </c>
      <c r="AC29" s="55">
        <f t="shared" si="2"/>
        <v>0</v>
      </c>
      <c r="AD29" s="16"/>
      <c r="AE29" s="16"/>
      <c r="AF29" s="16"/>
    </row>
    <row r="30" spans="1:32" ht="18" customHeight="1">
      <c r="A30" s="47"/>
      <c r="B30" s="48"/>
      <c r="C30" s="49"/>
      <c r="D30" s="99">
        <v>1.59</v>
      </c>
      <c r="E30" s="51"/>
      <c r="F30" s="99">
        <v>1.77</v>
      </c>
      <c r="G30" s="51"/>
      <c r="H30" s="99">
        <v>1.86</v>
      </c>
      <c r="I30" s="51"/>
      <c r="J30" s="99">
        <v>1.95</v>
      </c>
      <c r="K30" s="51"/>
      <c r="L30" s="99">
        <v>2.12</v>
      </c>
      <c r="M30" s="51"/>
      <c r="N30" s="99">
        <v>2.3</v>
      </c>
      <c r="O30" s="51"/>
      <c r="P30" s="99">
        <v>2.57</v>
      </c>
      <c r="Q30" s="51"/>
      <c r="R30" s="99">
        <v>2.92</v>
      </c>
      <c r="S30" s="51"/>
      <c r="T30" s="99">
        <v>3.1</v>
      </c>
      <c r="U30" s="51"/>
      <c r="V30" s="99">
        <v>3.19</v>
      </c>
      <c r="W30" s="51">
        <f t="shared" si="0"/>
        <v>0</v>
      </c>
      <c r="X30" s="52" t="str">
        <f t="shared" si="3"/>
        <v>0</v>
      </c>
      <c r="Y30" s="53">
        <v>1</v>
      </c>
      <c r="Z30" s="54">
        <v>0</v>
      </c>
      <c r="AA30" s="52" t="str">
        <f t="shared" si="4"/>
        <v>0</v>
      </c>
      <c r="AB30" s="52">
        <f t="shared" si="1"/>
        <v>0.1</v>
      </c>
      <c r="AC30" s="55">
        <f t="shared" si="2"/>
        <v>0</v>
      </c>
      <c r="AD30" s="16"/>
      <c r="AE30" s="16"/>
      <c r="AF30" s="16"/>
    </row>
    <row r="31" spans="1:32" ht="18" customHeight="1">
      <c r="A31" s="56"/>
      <c r="B31" s="73"/>
      <c r="C31" s="58"/>
      <c r="D31" s="100">
        <v>1.59</v>
      </c>
      <c r="E31" s="60"/>
      <c r="F31" s="100">
        <v>1.77</v>
      </c>
      <c r="G31" s="60"/>
      <c r="H31" s="100">
        <v>1.86</v>
      </c>
      <c r="I31" s="60"/>
      <c r="J31" s="100">
        <v>1.95</v>
      </c>
      <c r="K31" s="60"/>
      <c r="L31" s="100">
        <v>2.12</v>
      </c>
      <c r="M31" s="60"/>
      <c r="N31" s="100">
        <v>2.3</v>
      </c>
      <c r="O31" s="60"/>
      <c r="P31" s="100">
        <v>2.57</v>
      </c>
      <c r="Q31" s="60"/>
      <c r="R31" s="100">
        <v>2.92</v>
      </c>
      <c r="S31" s="60"/>
      <c r="T31" s="100">
        <v>3.1</v>
      </c>
      <c r="U31" s="60"/>
      <c r="V31" s="100">
        <v>3.19</v>
      </c>
      <c r="W31" s="60">
        <f t="shared" si="0"/>
        <v>0</v>
      </c>
      <c r="X31" s="61" t="str">
        <f t="shared" si="3"/>
        <v>0</v>
      </c>
      <c r="Y31" s="74">
        <v>1</v>
      </c>
      <c r="Z31" s="63">
        <v>0</v>
      </c>
      <c r="AA31" s="61" t="str">
        <f t="shared" si="4"/>
        <v>0</v>
      </c>
      <c r="AB31" s="61">
        <f t="shared" si="1"/>
        <v>0.1</v>
      </c>
      <c r="AC31" s="64">
        <f t="shared" si="2"/>
        <v>0</v>
      </c>
      <c r="AD31" s="16"/>
      <c r="AE31" s="16"/>
      <c r="AF31" s="16"/>
    </row>
    <row r="32" spans="1:32" ht="18" customHeight="1">
      <c r="A32" s="65"/>
      <c r="B32" s="66"/>
      <c r="C32" s="67"/>
      <c r="D32" s="101">
        <v>1.59</v>
      </c>
      <c r="E32" s="69"/>
      <c r="F32" s="101">
        <v>1.77</v>
      </c>
      <c r="G32" s="69"/>
      <c r="H32" s="101">
        <v>1.86</v>
      </c>
      <c r="I32" s="69"/>
      <c r="J32" s="101">
        <v>1.95</v>
      </c>
      <c r="K32" s="69"/>
      <c r="L32" s="101">
        <v>2.12</v>
      </c>
      <c r="M32" s="69"/>
      <c r="N32" s="101">
        <v>2.3</v>
      </c>
      <c r="O32" s="69"/>
      <c r="P32" s="101">
        <v>2.57</v>
      </c>
      <c r="Q32" s="69"/>
      <c r="R32" s="101">
        <v>2.92</v>
      </c>
      <c r="S32" s="69"/>
      <c r="T32" s="101">
        <v>3.1</v>
      </c>
      <c r="U32" s="69"/>
      <c r="V32" s="101">
        <v>3.19</v>
      </c>
      <c r="W32" s="69">
        <f t="shared" si="0"/>
        <v>0</v>
      </c>
      <c r="X32" s="70" t="str">
        <f t="shared" si="3"/>
        <v>0</v>
      </c>
      <c r="Y32" s="71">
        <v>1</v>
      </c>
      <c r="Z32" s="72">
        <v>0</v>
      </c>
      <c r="AA32" s="70" t="str">
        <f t="shared" si="4"/>
        <v>0</v>
      </c>
      <c r="AB32" s="70">
        <f t="shared" si="1"/>
        <v>0.1</v>
      </c>
      <c r="AC32" s="1">
        <f t="shared" si="2"/>
        <v>0</v>
      </c>
      <c r="AD32" s="16"/>
      <c r="AE32" s="16"/>
      <c r="AF32" s="16"/>
    </row>
    <row r="33" spans="1:32" ht="18" customHeight="1">
      <c r="A33" s="47"/>
      <c r="B33" s="48"/>
      <c r="C33" s="49"/>
      <c r="D33" s="99">
        <v>1.59</v>
      </c>
      <c r="E33" s="51"/>
      <c r="F33" s="99">
        <v>1.77</v>
      </c>
      <c r="G33" s="51"/>
      <c r="H33" s="99">
        <v>1.86</v>
      </c>
      <c r="I33" s="51"/>
      <c r="J33" s="99">
        <v>1.95</v>
      </c>
      <c r="K33" s="51"/>
      <c r="L33" s="99">
        <v>2.12</v>
      </c>
      <c r="M33" s="51"/>
      <c r="N33" s="99">
        <v>2.3</v>
      </c>
      <c r="O33" s="51"/>
      <c r="P33" s="99">
        <v>2.57</v>
      </c>
      <c r="Q33" s="51"/>
      <c r="R33" s="99">
        <v>2.92</v>
      </c>
      <c r="S33" s="51"/>
      <c r="T33" s="99">
        <v>3.1</v>
      </c>
      <c r="U33" s="51"/>
      <c r="V33" s="99">
        <v>3.19</v>
      </c>
      <c r="W33" s="51">
        <f t="shared" si="0"/>
        <v>0</v>
      </c>
      <c r="X33" s="52" t="str">
        <f t="shared" si="3"/>
        <v>0</v>
      </c>
      <c r="Y33" s="53">
        <v>1</v>
      </c>
      <c r="Z33" s="54">
        <v>0</v>
      </c>
      <c r="AA33" s="52" t="str">
        <f t="shared" si="4"/>
        <v>0</v>
      </c>
      <c r="AB33" s="52">
        <f t="shared" si="1"/>
        <v>0.1</v>
      </c>
      <c r="AC33" s="55">
        <f t="shared" si="2"/>
        <v>0</v>
      </c>
      <c r="AD33" s="16"/>
      <c r="AE33" s="16"/>
      <c r="AF33" s="16"/>
    </row>
    <row r="34" spans="1:32" ht="18" customHeight="1">
      <c r="A34" s="47"/>
      <c r="B34" s="48"/>
      <c r="C34" s="49"/>
      <c r="D34" s="99">
        <v>1.59</v>
      </c>
      <c r="E34" s="51"/>
      <c r="F34" s="99">
        <v>1.77</v>
      </c>
      <c r="G34" s="51"/>
      <c r="H34" s="99">
        <v>1.86</v>
      </c>
      <c r="I34" s="51"/>
      <c r="J34" s="99">
        <v>1.95</v>
      </c>
      <c r="K34" s="51"/>
      <c r="L34" s="99">
        <v>2.12</v>
      </c>
      <c r="M34" s="51"/>
      <c r="N34" s="99">
        <v>2.3</v>
      </c>
      <c r="O34" s="51"/>
      <c r="P34" s="99">
        <v>2.57</v>
      </c>
      <c r="Q34" s="51"/>
      <c r="R34" s="99">
        <v>2.92</v>
      </c>
      <c r="S34" s="51"/>
      <c r="T34" s="99">
        <v>3.1</v>
      </c>
      <c r="U34" s="51"/>
      <c r="V34" s="99">
        <v>3.19</v>
      </c>
      <c r="W34" s="51">
        <f t="shared" si="0"/>
        <v>0</v>
      </c>
      <c r="X34" s="52" t="str">
        <f t="shared" si="3"/>
        <v>0</v>
      </c>
      <c r="Y34" s="53">
        <v>1</v>
      </c>
      <c r="Z34" s="54">
        <v>0</v>
      </c>
      <c r="AA34" s="52" t="str">
        <f t="shared" si="4"/>
        <v>0</v>
      </c>
      <c r="AB34" s="52">
        <f t="shared" si="1"/>
        <v>0.1</v>
      </c>
      <c r="AC34" s="55">
        <f t="shared" si="2"/>
        <v>0</v>
      </c>
      <c r="AD34" s="16"/>
      <c r="AE34" s="16"/>
      <c r="AF34" s="16"/>
    </row>
    <row r="35" spans="1:32" ht="18" customHeight="1">
      <c r="A35" s="47"/>
      <c r="B35" s="48"/>
      <c r="C35" s="49"/>
      <c r="D35" s="99">
        <v>1.59</v>
      </c>
      <c r="E35" s="51"/>
      <c r="F35" s="99">
        <v>1.77</v>
      </c>
      <c r="G35" s="51"/>
      <c r="H35" s="99">
        <v>1.86</v>
      </c>
      <c r="I35" s="51"/>
      <c r="J35" s="99">
        <v>1.95</v>
      </c>
      <c r="K35" s="51"/>
      <c r="L35" s="99">
        <v>2.12</v>
      </c>
      <c r="M35" s="51"/>
      <c r="N35" s="99">
        <v>2.3</v>
      </c>
      <c r="O35" s="51"/>
      <c r="P35" s="99">
        <v>2.57</v>
      </c>
      <c r="Q35" s="51"/>
      <c r="R35" s="99">
        <v>2.92</v>
      </c>
      <c r="S35" s="51"/>
      <c r="T35" s="99">
        <v>3.1</v>
      </c>
      <c r="U35" s="51"/>
      <c r="V35" s="99">
        <v>3.19</v>
      </c>
      <c r="W35" s="51">
        <f t="shared" si="0"/>
        <v>0</v>
      </c>
      <c r="X35" s="52" t="str">
        <f t="shared" si="3"/>
        <v>0</v>
      </c>
      <c r="Y35" s="53">
        <v>1</v>
      </c>
      <c r="Z35" s="54">
        <v>0</v>
      </c>
      <c r="AA35" s="52" t="str">
        <f t="shared" si="4"/>
        <v>0</v>
      </c>
      <c r="AB35" s="52">
        <f t="shared" si="1"/>
        <v>0.1</v>
      </c>
      <c r="AC35" s="55">
        <f t="shared" si="2"/>
        <v>0</v>
      </c>
      <c r="AD35" s="16"/>
      <c r="AE35" s="16"/>
      <c r="AF35" s="16"/>
    </row>
    <row r="36" spans="1:32" ht="18" customHeight="1" thickBot="1">
      <c r="A36" s="79"/>
      <c r="B36" s="80"/>
      <c r="C36" s="81"/>
      <c r="D36" s="106">
        <v>1.59</v>
      </c>
      <c r="E36" s="83"/>
      <c r="F36" s="106">
        <v>1.77</v>
      </c>
      <c r="G36" s="83"/>
      <c r="H36" s="106">
        <v>1.86</v>
      </c>
      <c r="I36" s="83"/>
      <c r="J36" s="106">
        <v>1.95</v>
      </c>
      <c r="K36" s="83"/>
      <c r="L36" s="106">
        <v>2.12</v>
      </c>
      <c r="M36" s="83"/>
      <c r="N36" s="106">
        <v>2.3</v>
      </c>
      <c r="O36" s="83"/>
      <c r="P36" s="106">
        <v>2.57</v>
      </c>
      <c r="Q36" s="83"/>
      <c r="R36" s="106">
        <v>2.92</v>
      </c>
      <c r="S36" s="83"/>
      <c r="T36" s="106">
        <v>3.1</v>
      </c>
      <c r="U36" s="83"/>
      <c r="V36" s="106">
        <v>3.19</v>
      </c>
      <c r="W36" s="83">
        <f t="shared" si="0"/>
        <v>0</v>
      </c>
      <c r="X36" s="84" t="str">
        <f t="shared" si="3"/>
        <v>0</v>
      </c>
      <c r="Y36" s="85">
        <v>1</v>
      </c>
      <c r="Z36" s="86">
        <v>0</v>
      </c>
      <c r="AA36" s="84" t="str">
        <f t="shared" si="4"/>
        <v>0</v>
      </c>
      <c r="AB36" s="84">
        <f t="shared" si="1"/>
        <v>0.1</v>
      </c>
      <c r="AC36" s="87">
        <f>ROUNDDOWN(Z36*(1+AA36)+X36*$Z$2*Y36*(1+AB36),-1)</f>
        <v>0</v>
      </c>
      <c r="AD36" s="16"/>
      <c r="AE36" s="16"/>
      <c r="AF36" s="16"/>
    </row>
    <row r="37" spans="1:32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16"/>
      <c r="AE37" s="16"/>
      <c r="AF37" s="16"/>
    </row>
    <row r="38" spans="1:32" ht="18" customHeight="1">
      <c r="A38" s="16"/>
      <c r="B38" s="16"/>
      <c r="C38" s="12" t="s">
        <v>47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 t="s">
        <v>49</v>
      </c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6"/>
      <c r="AE38" s="16"/>
      <c r="AF38" s="16"/>
    </row>
    <row r="39" spans="1:32" ht="18" customHeight="1">
      <c r="A39" s="16"/>
      <c r="B39" s="16"/>
      <c r="C39" s="12" t="s">
        <v>48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 t="s">
        <v>50</v>
      </c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6"/>
      <c r="AE39" s="16"/>
      <c r="AF39" s="16"/>
    </row>
    <row r="40" spans="1:32" ht="18" customHeight="1">
      <c r="A40" s="16"/>
      <c r="B40" s="16"/>
      <c r="C40" s="12" t="s">
        <v>46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 t="s">
        <v>51</v>
      </c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6"/>
      <c r="AE40" s="16"/>
      <c r="AF40" s="16"/>
    </row>
    <row r="41" spans="1:32" ht="18" customHeight="1" thickBo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 t="s">
        <v>52</v>
      </c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16"/>
      <c r="AE41" s="16"/>
      <c r="AF41" s="16"/>
    </row>
    <row r="42" ht="14.25" thickTop="1"/>
  </sheetData>
  <sheetProtection sheet="1" objects="1" scenarios="1" selectLockedCells="1"/>
  <mergeCells count="12">
    <mergeCell ref="Q5:R6"/>
    <mergeCell ref="S5:T6"/>
    <mergeCell ref="U5:V6"/>
    <mergeCell ref="X2:Y2"/>
    <mergeCell ref="T2:W2"/>
    <mergeCell ref="K5:L6"/>
    <mergeCell ref="M5:N6"/>
    <mergeCell ref="O5:P6"/>
    <mergeCell ref="C5:D6"/>
    <mergeCell ref="E5:F6"/>
    <mergeCell ref="G5:H6"/>
    <mergeCell ref="I5:J6"/>
  </mergeCells>
  <printOptions horizontalCentered="1" verticalCentered="1"/>
  <pageMargins left="0.3937007874015748" right="0.3937007874015748" top="0.7874015748031497" bottom="0.5905511811023623" header="0.5118110236220472" footer="0.31496062992125984"/>
  <pageSetup firstPageNumber="9" useFirstPageNumber="1" fitToHeight="1" fitToWidth="1" horizontalDpi="300" verticalDpi="300" orientation="landscape" paperSize="9" scale="72" r:id="rId1"/>
  <headerFooter alignWithMargins="0">
    <oddFooter>&amp;R&amp;"ＭＳ ゴシック,標準"&amp;9電気複合単価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伊勢崎建築設備士事務所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MasamiIsezaki</dc:creator>
  <cp:keywords/>
  <dc:description>著作権は設備倶楽部が保有しています。</dc:description>
  <cp:lastModifiedBy>MasamiIsezaki</cp:lastModifiedBy>
  <cp:lastPrinted>2005-11-28T17:23:50Z</cp:lastPrinted>
  <dcterms:created xsi:type="dcterms:W3CDTF">1997-07-27T01:43:38Z</dcterms:created>
  <dcterms:modified xsi:type="dcterms:W3CDTF">2007-05-18T04:35:49Z</dcterms:modified>
  <cp:category/>
  <cp:version/>
  <cp:contentType/>
  <cp:contentStatus/>
</cp:coreProperties>
</file>